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hidePivotFieldList="1"/>
  <xr:revisionPtr revIDLastSave="8" documentId="8_{724382FD-B99E-4CB2-9C09-6E2E06DD09A6}" xr6:coauthVersionLast="47" xr6:coauthVersionMax="47" xr10:uidLastSave="{F7912889-2724-49D6-8C43-F0F25D3CD046}"/>
  <workbookProtection workbookAlgorithmName="SHA-512" workbookHashValue="YtVKsbW0UbtGWem4RCTCoY3Vp74ectJDoui8SuSBKIk7gJBNhFj7cGmYKEgbkNC1Zdju2usMGjpDi8oXqODw3Q==" workbookSaltValue="mngBPj9U8frzpFtqPlXxmA==" workbookSpinCount="100000" lockStructure="1"/>
  <bookViews>
    <workbookView xWindow="-108" yWindow="-108" windowWidth="23256" windowHeight="13896" tabRatio="853" activeTab="4" xr2:uid="{00000000-000D-0000-FFFF-FFFF00000000}"/>
  </bookViews>
  <sheets>
    <sheet name="Cash Book" sheetId="3" r:id="rId1"/>
    <sheet name="Income" sheetId="4" r:id="rId2"/>
    <sheet name="YTD Budget Summary" sheetId="14" r:id="rId3"/>
    <sheet name="Monthly Expenses Summary" sheetId="12" r:id="rId4"/>
    <sheet name="Bank Reconcilliation - Pro form" sheetId="15" r:id="rId5"/>
  </sheets>
  <definedNames>
    <definedName name="_YEAR">#REF!</definedName>
    <definedName name="_xlnm.Print_Area" localSheetId="1">Income!$B$1:$H$20</definedName>
    <definedName name="_xlnm.Print_Titles" localSheetId="0">'Cash Book'!$4:$4</definedName>
    <definedName name="_xlnm.Print_Titles" localSheetId="1">Income!$4:$4</definedName>
    <definedName name="RowTitleRegion1..G2">#REF!</definedName>
    <definedName name="Title1">#REF!</definedName>
    <definedName name="Title2">#REF!</definedName>
    <definedName name="Title3">ItemizedExpenses[[#Headers],[Nom Code]]</definedName>
    <definedName name="Title4">Other[[#Headers],[Folio]]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5" i="3" l="1"/>
  <c r="J64" i="3"/>
  <c r="J63" i="3"/>
  <c r="J60" i="3" l="1"/>
  <c r="J61" i="3"/>
  <c r="J62" i="3"/>
  <c r="J54" i="3"/>
  <c r="J53" i="3" l="1"/>
  <c r="J46" i="3" l="1"/>
  <c r="J47" i="3"/>
  <c r="J48" i="3"/>
  <c r="J49" i="3"/>
  <c r="J50" i="3"/>
  <c r="J51" i="3"/>
  <c r="J52" i="3"/>
  <c r="J55" i="3"/>
  <c r="J56" i="3"/>
  <c r="J57" i="3"/>
  <c r="J26" i="3" l="1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 l="1"/>
  <c r="J23" i="3"/>
  <c r="J24" i="3"/>
  <c r="J25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58" i="3"/>
  <c r="J59" i="3"/>
  <c r="C3" i="4" l="1"/>
  <c r="J5" i="3"/>
  <c r="F1" i="4" l="1"/>
  <c r="H3" i="3" l="1"/>
</calcChain>
</file>

<file path=xl/sharedStrings.xml><?xml version="1.0" encoding="utf-8"?>
<sst xmlns="http://schemas.openxmlformats.org/spreadsheetml/2006/main" count="475" uniqueCount="190">
  <si>
    <t>Account Title</t>
  </si>
  <si>
    <t>Actual</t>
  </si>
  <si>
    <t>Total</t>
  </si>
  <si>
    <t>Payee</t>
  </si>
  <si>
    <t>Category</t>
  </si>
  <si>
    <t>Clerk's Salary</t>
  </si>
  <si>
    <t>V.Hall Hire</t>
  </si>
  <si>
    <t>Parish Elections</t>
  </si>
  <si>
    <t>Stationery/postage &amp; Books</t>
  </si>
  <si>
    <t>Training, travel &amp; Compliance</t>
  </si>
  <si>
    <t>Audit</t>
  </si>
  <si>
    <t>Insurance</t>
  </si>
  <si>
    <t>Subscriptions</t>
  </si>
  <si>
    <t>Councillor's Allowance</t>
  </si>
  <si>
    <t>Administration</t>
  </si>
  <si>
    <t>Section 137</t>
  </si>
  <si>
    <t>Village Hall Grant</t>
  </si>
  <si>
    <t>Community Support</t>
  </si>
  <si>
    <t>Play Area &amp; Village Upkeep</t>
  </si>
  <si>
    <t>Play Area Inspection</t>
  </si>
  <si>
    <t>Play Area Rent to SBC</t>
  </si>
  <si>
    <t xml:space="preserve">Play Area Repairs/Maintenance </t>
  </si>
  <si>
    <t xml:space="preserve">Village grounds &amp; maintenance </t>
  </si>
  <si>
    <t>Litter Bins</t>
  </si>
  <si>
    <t>Folio</t>
  </si>
  <si>
    <t>Payment Type</t>
  </si>
  <si>
    <t>Sub Category</t>
  </si>
  <si>
    <t>Budget Remaining</t>
  </si>
  <si>
    <t>Amount</t>
  </si>
  <si>
    <t>Description</t>
  </si>
  <si>
    <t>Precept</t>
  </si>
  <si>
    <t>VAT</t>
  </si>
  <si>
    <t>Bank</t>
  </si>
  <si>
    <t xml:space="preserve"> '% Used</t>
  </si>
  <si>
    <t>SBC</t>
  </si>
  <si>
    <t>Date</t>
  </si>
  <si>
    <t>Payment 1</t>
  </si>
  <si>
    <t>Paid by</t>
  </si>
  <si>
    <t>Total Amount</t>
  </si>
  <si>
    <t xml:space="preserve">Date: </t>
  </si>
  <si>
    <t>BUDGET</t>
  </si>
  <si>
    <t>Nom Code</t>
  </si>
  <si>
    <t>VAT Total</t>
  </si>
  <si>
    <t>Debit Card</t>
  </si>
  <si>
    <t>INC01</t>
  </si>
  <si>
    <t>Notes</t>
  </si>
  <si>
    <t>RUNNING TOTAL</t>
  </si>
  <si>
    <t>Payment Date on card or when cheque written</t>
  </si>
  <si>
    <t>SLCF membership</t>
  </si>
  <si>
    <t xml:space="preserve">SBC Play Area Rent  </t>
  </si>
  <si>
    <t>All Build -Building and Landscape Services</t>
  </si>
  <si>
    <t>24-5 Bin emptying services</t>
  </si>
  <si>
    <t>Stanton Fitzwarren Parish Council CASH BOOK 2025-2026</t>
  </si>
  <si>
    <t>WALC Wiltshire Association of Local Councils</t>
  </si>
  <si>
    <t>Vision ICT Limited</t>
  </si>
  <si>
    <t>IT</t>
  </si>
  <si>
    <t xml:space="preserve">Church Yard Maintenance </t>
  </si>
  <si>
    <t>Stanton Fitzwarren Parish Council ACTUAL vs. BUDGET YTD 2025-2026</t>
  </si>
  <si>
    <t>Stanton Fitzwarren Parish Council INCOME 2025-2026</t>
  </si>
  <si>
    <t xml:space="preserve">Defibillator 4 -year contract </t>
  </si>
  <si>
    <t xml:space="preserve">Earmarked Reserves </t>
  </si>
  <si>
    <t xml:space="preserve">Defib -shown above </t>
  </si>
  <si>
    <t>Total Budget 2025-2026</t>
  </si>
  <si>
    <t>SLCF -Wiltshire Association of Local Councils -Swindon Area Committee</t>
  </si>
  <si>
    <t>SSL Certificate Renewal  25-6</t>
  </si>
  <si>
    <t xml:space="preserve">WALC Membership 25-26 </t>
  </si>
  <si>
    <t>INC02</t>
  </si>
  <si>
    <t>INC03</t>
  </si>
  <si>
    <t>INC04</t>
  </si>
  <si>
    <t>INC05</t>
  </si>
  <si>
    <t>INC06</t>
  </si>
  <si>
    <t>INC07</t>
  </si>
  <si>
    <t>INC08</t>
  </si>
  <si>
    <t>INC09</t>
  </si>
  <si>
    <t>INC10</t>
  </si>
  <si>
    <t>INC11</t>
  </si>
  <si>
    <t>Donation</t>
  </si>
  <si>
    <t>Thomas Freeke Norton Charity</t>
  </si>
  <si>
    <t>Column1-comments</t>
  </si>
  <si>
    <t>Credit Interest</t>
  </si>
  <si>
    <t>Bank Interest</t>
  </si>
  <si>
    <t>Account Type</t>
  </si>
  <si>
    <t>Instant Access</t>
  </si>
  <si>
    <t xml:space="preserve">Current </t>
  </si>
  <si>
    <t>Trish White</t>
  </si>
  <si>
    <t>Dave Tucker</t>
  </si>
  <si>
    <t>Website hosing and support</t>
  </si>
  <si>
    <t>Hosted email accounts</t>
  </si>
  <si>
    <t>Penny Sprawson</t>
  </si>
  <si>
    <t>Willow Gardening Services</t>
  </si>
  <si>
    <t>Village Grounds and Maintenance</t>
  </si>
  <si>
    <t>Clerk Salary April</t>
  </si>
  <si>
    <t>Clerk Salary May</t>
  </si>
  <si>
    <t xml:space="preserve">Confirmation from PC in May to move this budget of £200 to section 137 </t>
  </si>
  <si>
    <t>Clear Insurance Management Ltd</t>
  </si>
  <si>
    <t>Insurance Rnl 1/6</t>
  </si>
  <si>
    <t>Nick White</t>
  </si>
  <si>
    <t>Lock to keep compound area secure</t>
  </si>
  <si>
    <t>Play Area Repairs/Maintenance</t>
  </si>
  <si>
    <t>Moss killer</t>
  </si>
  <si>
    <t>Sprayer for moss killer</t>
  </si>
  <si>
    <t>Clerk salary June</t>
  </si>
  <si>
    <t>Current</t>
  </si>
  <si>
    <t>Current Account</t>
  </si>
  <si>
    <t xml:space="preserve"> % remaining</t>
  </si>
  <si>
    <t xml:space="preserve">Clerk Salary July </t>
  </si>
  <si>
    <t>Printer Ink</t>
  </si>
  <si>
    <t>ICO</t>
  </si>
  <si>
    <t>Parish Services Limited</t>
  </si>
  <si>
    <t xml:space="preserve">Direct Debit </t>
  </si>
  <si>
    <t>Stanton Fitzwarren Village Hall</t>
  </si>
  <si>
    <t>Banks</t>
  </si>
  <si>
    <t>Easter eggs for village</t>
  </si>
  <si>
    <t>Parish business directory</t>
  </si>
  <si>
    <t>Data protection renewal</t>
  </si>
  <si>
    <t>Clerk salary August</t>
  </si>
  <si>
    <t>SLCC</t>
  </si>
  <si>
    <t xml:space="preserve">Grass cutting July </t>
  </si>
  <si>
    <t>Refund 2024-2025</t>
  </si>
  <si>
    <t>HMRC</t>
  </si>
  <si>
    <t>The Parocial Church of Stanton Fitzwarren</t>
  </si>
  <si>
    <t>Church Yard Maintenance</t>
  </si>
  <si>
    <t>Annual church yard upkeep grant</t>
  </si>
  <si>
    <t>Payment 2</t>
  </si>
  <si>
    <t>Grass cutting August</t>
  </si>
  <si>
    <t xml:space="preserve">Bank </t>
  </si>
  <si>
    <t>Clerk salary October</t>
  </si>
  <si>
    <t>Playsafety Limited</t>
  </si>
  <si>
    <t>Grass cutting September</t>
  </si>
  <si>
    <t xml:space="preserve">Annual Village Hall Grant </t>
  </si>
  <si>
    <t xml:space="preserve">Clerks slalary November </t>
  </si>
  <si>
    <t>RBL Poppy Appeal</t>
  </si>
  <si>
    <t>Wreath for Church and Village-donation</t>
  </si>
  <si>
    <t>Grass cutting October</t>
  </si>
  <si>
    <t>INC12</t>
  </si>
  <si>
    <t>Bank Transfer</t>
  </si>
  <si>
    <t>Bank Charges</t>
  </si>
  <si>
    <t>Stanton Fitzwarren Parish Council Solar Farm Account</t>
  </si>
  <si>
    <t>SLCC membership fee</t>
  </si>
  <si>
    <t xml:space="preserve">SLCC annual membership </t>
  </si>
  <si>
    <t>Wiltshire Association of Local Councils</t>
  </si>
  <si>
    <t xml:space="preserve">Conduct training for Councillors </t>
  </si>
  <si>
    <t>Kompan Ltd</t>
  </si>
  <si>
    <t>Play park equipment for repairs</t>
  </si>
  <si>
    <t xml:space="preserve">2 premium todler seats for childrens play area </t>
  </si>
  <si>
    <t>INC13</t>
  </si>
  <si>
    <t>Clerk salary January</t>
  </si>
  <si>
    <t>Postage stamps 2nd class</t>
  </si>
  <si>
    <t xml:space="preserve">Printer Ink </t>
  </si>
  <si>
    <t xml:space="preserve">Litter bin collection </t>
  </si>
  <si>
    <t>INC 14</t>
  </si>
  <si>
    <t>Tom Charnock</t>
  </si>
  <si>
    <t>Richard Codrington</t>
  </si>
  <si>
    <t>Steve Tomlin</t>
  </si>
  <si>
    <t>Councillor Allowances</t>
  </si>
  <si>
    <t>2025-2026 Councillor Allowance</t>
  </si>
  <si>
    <t>Clerk Salary February</t>
  </si>
  <si>
    <t>INC 15</t>
  </si>
  <si>
    <t xml:space="preserve">Credit Interest </t>
  </si>
  <si>
    <t>Bank debit</t>
  </si>
  <si>
    <t>Swindon Local Council Forum</t>
  </si>
  <si>
    <t>Subscription 2026-7</t>
  </si>
  <si>
    <t xml:space="preserve">Clerk salary March plus training </t>
  </si>
  <si>
    <t>INC 16</t>
  </si>
  <si>
    <t>Bank account maintenance charge</t>
  </si>
  <si>
    <t>31st March 2026</t>
  </si>
  <si>
    <t>Cheque</t>
  </si>
  <si>
    <t>Grass cutting April</t>
  </si>
  <si>
    <t>Grass cutting May</t>
  </si>
  <si>
    <t>Nick Gratton audit cost donated to SFW Village Hall Committee.</t>
  </si>
  <si>
    <t>Grass sutting June</t>
  </si>
  <si>
    <t xml:space="preserve">Transfer of Asset Training </t>
  </si>
  <si>
    <t xml:space="preserve">A4 Arch lever files </t>
  </si>
  <si>
    <t xml:space="preserve">Clear plastic wallets </t>
  </si>
  <si>
    <t>Clerk salary Spetember incluidng back pay and training</t>
  </si>
  <si>
    <t xml:space="preserve">Play Area Audit </t>
  </si>
  <si>
    <t xml:space="preserve">Clerk salary December plus training </t>
  </si>
  <si>
    <t xml:space="preserve">Christmas gifts for village. </t>
  </si>
  <si>
    <t>Bank maintenance charges</t>
  </si>
  <si>
    <t>Transfer to cover bank maintenance charges</t>
  </si>
  <si>
    <t>Bank maintenance charge</t>
  </si>
  <si>
    <t xml:space="preserve">Data Protection training </t>
  </si>
  <si>
    <t>Hedge cutting and tidy up Feb</t>
  </si>
  <si>
    <t/>
  </si>
  <si>
    <t xml:space="preserve">Pay increase and training </t>
  </si>
  <si>
    <t>Insurance premium increase</t>
  </si>
  <si>
    <t>Subscription increases and bank maintenance charges</t>
  </si>
  <si>
    <t xml:space="preserve">Contractor contract increase and security lock </t>
  </si>
  <si>
    <t>Bill covered  prior and current year.</t>
  </si>
  <si>
    <t>Swindon Borough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</si>
</sst>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7" formatCode="&quot;£&quot;#,##0.00;\-&quot;£&quot;#,##0.00"/>
    <numFmt numFmtId="164" formatCode="&quot;$&quot;#,##0.00_);\(&quot;$&quot;#,##0.00\)"/>
    <numFmt numFmtId="165" formatCode="0_);\(0\)"/>
    <numFmt numFmtId="166" formatCode="&quot;£&quot;#,##0.00"/>
    <numFmt numFmtId="167" formatCode="&quot;£&quot;#,##0.00_);\(&quot;£&quot;#,##0.00\)"/>
    <numFmt numFmtId="168" formatCode="0.0%"/>
    <numFmt numFmtId="169" formatCode="&quot;£&quot;#,##0.00_);[Red]\(&quot;£&quot;#,##0.00\)"/>
    <numFmt numFmtId="170" formatCode="&quot;£&quot;#,##0"/>
  </numFmts>
  <fonts count="37" x14ac:knownFonts="1">
    <font>
      <sz val="11"/>
      <color theme="1" tint="-0.24994659260841701"/>
      <name val="Gill Sans MT"/>
      <family val="2"/>
      <scheme val="minor"/>
    </font>
    <font>
      <sz val="11"/>
      <color theme="0"/>
      <name val="Gill Sans MT"/>
      <family val="2"/>
      <scheme val="minor"/>
    </font>
    <font>
      <sz val="18"/>
      <color theme="1" tint="-0.24994659260841701"/>
      <name val="Gill Sans MT"/>
      <family val="2"/>
      <scheme val="major"/>
    </font>
    <font>
      <u/>
      <sz val="11"/>
      <color theme="10"/>
      <name val="Gill Sans MT"/>
      <family val="2"/>
      <scheme val="minor"/>
    </font>
    <font>
      <sz val="11"/>
      <color theme="1" tint="-0.24994659260841701"/>
      <name val="Gill Sans MT"/>
      <family val="2"/>
      <scheme val="minor"/>
    </font>
    <font>
      <sz val="11"/>
      <color theme="1" tint="-0.24994659260841701"/>
      <name val="Gill Sans MT"/>
      <family val="2"/>
    </font>
    <font>
      <sz val="11"/>
      <color theme="1" tint="-0.249977111117893"/>
      <name val="Gill Sans MT"/>
      <family val="2"/>
    </font>
    <font>
      <sz val="30"/>
      <color theme="1" tint="-0.24994659260841701"/>
      <name val="Gill Sans MT"/>
      <family val="2"/>
    </font>
    <font>
      <b/>
      <sz val="11"/>
      <color theme="1" tint="-0.24994659260841701"/>
      <name val="Gill Sans MT"/>
      <family val="2"/>
      <scheme val="minor"/>
    </font>
    <font>
      <sz val="8"/>
      <name val="Gill Sans MT"/>
      <family val="2"/>
      <scheme val="minor"/>
    </font>
    <font>
      <sz val="11"/>
      <color theme="1" tint="-0.249977111117893"/>
      <name val="Gill Sans MT"/>
      <family val="2"/>
    </font>
    <font>
      <sz val="26"/>
      <color theme="1" tint="-0.24994659260841701"/>
      <name val="Gill Sans MT"/>
      <family val="2"/>
    </font>
    <font>
      <b/>
      <sz val="12"/>
      <name val="Gill Sans MT"/>
      <family val="2"/>
    </font>
    <font>
      <b/>
      <sz val="12"/>
      <color theme="1" tint="-0.24994659260841701"/>
      <name val="Gill Sans MT"/>
      <family val="2"/>
      <scheme val="minor"/>
    </font>
    <font>
      <b/>
      <sz val="14"/>
      <name val="Gill Sans MT"/>
      <family val="2"/>
      <scheme val="minor"/>
    </font>
    <font>
      <sz val="20"/>
      <color theme="1" tint="-0.24994659260841701"/>
      <name val="Gill Sans MT"/>
      <family val="2"/>
      <scheme val="minor"/>
    </font>
    <font>
      <b/>
      <sz val="20"/>
      <color theme="1" tint="-0.24994659260841701"/>
      <name val="Gill Sans MT"/>
      <family val="2"/>
    </font>
    <font>
      <sz val="12"/>
      <color theme="1" tint="-0.24994659260841701"/>
      <name val="Gill Sans MT"/>
      <family val="2"/>
      <scheme val="minor"/>
    </font>
    <font>
      <sz val="12"/>
      <name val="Gill Sans MT"/>
      <family val="2"/>
    </font>
    <font>
      <sz val="14"/>
      <color theme="1" tint="-0.24994659260841701"/>
      <name val="Gill Sans MT"/>
      <family val="2"/>
      <scheme val="minor"/>
    </font>
    <font>
      <b/>
      <sz val="14"/>
      <color theme="1" tint="-0.24994659260841701"/>
      <name val="Gill Sans MT"/>
      <family val="2"/>
      <scheme val="minor"/>
    </font>
    <font>
      <sz val="11"/>
      <color theme="1" tint="-0.249977111117893"/>
      <name val="Gill Sans MT"/>
      <family val="2"/>
    </font>
    <font>
      <sz val="11"/>
      <color rgb="FF00B0F0"/>
      <name val="Gill Sans MT"/>
      <family val="2"/>
      <scheme val="minor"/>
    </font>
    <font>
      <sz val="11"/>
      <color rgb="FF002060"/>
      <name val="Gill Sans MT"/>
      <family val="2"/>
      <scheme val="minor"/>
    </font>
    <font>
      <sz val="11"/>
      <color theme="1" tint="-0.24994659260841701"/>
      <name val="Gill Sans MT"/>
      <family val="2"/>
    </font>
    <font>
      <sz val="11"/>
      <color theme="1" tint="-0.249977111117893"/>
      <name val="Gill Sans MT"/>
      <family val="2"/>
    </font>
    <font>
      <b/>
      <sz val="16"/>
      <color rgb="FF2F2F2F"/>
      <name val="Gill Sans MT"/>
      <family val="2"/>
    </font>
    <font>
      <b/>
      <sz val="12"/>
      <color rgb="FF2F2F2F"/>
      <name val="Gill Sans MT"/>
      <family val="2"/>
    </font>
    <font>
      <sz val="14"/>
      <color rgb="FF2F2F2F"/>
      <name val="Gill Sans MT"/>
      <family val="2"/>
    </font>
    <font>
      <sz val="12"/>
      <color rgb="FF2F2F2F"/>
      <name val="Gill Sans MT"/>
      <family val="2"/>
    </font>
    <font>
      <sz val="11"/>
      <color rgb="FF2F2F2F"/>
      <name val="Gill Sans MT"/>
      <family val="2"/>
    </font>
    <font>
      <b/>
      <sz val="11"/>
      <color rgb="FF2F2F2F"/>
      <name val="Gill Sans MT"/>
      <family val="2"/>
    </font>
    <font>
      <b/>
      <sz val="12"/>
      <color rgb="FF3F3F3F"/>
      <name val="Gill Sans MT"/>
      <family val="2"/>
    </font>
    <font>
      <u/>
      <sz val="11"/>
      <color rgb="FFFFFFFF"/>
      <name val="Gill Sans MT"/>
      <family val="2"/>
    </font>
    <font>
      <b/>
      <sz val="20"/>
      <color rgb="FF2F2F2F"/>
      <name val="Gill Sans MT"/>
      <family val="2"/>
    </font>
    <font>
      <b/>
      <sz val="14"/>
      <color rgb="FF3F3F3F"/>
      <name val="Gill Sans MT"/>
      <family val="2"/>
    </font>
    <font>
      <sz val="12"/>
      <color rgb="FF3F3F3F"/>
      <name val="Gill Sans MT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EEED1"/>
        <bgColor rgb="FF000000"/>
      </patternFill>
    </fill>
    <fill>
      <patternFill patternType="solid">
        <fgColor rgb="FFE2EEE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8D8DD"/>
        <bgColor rgb="FF000000"/>
      </patternFill>
    </fill>
    <fill>
      <patternFill patternType="solid">
        <fgColor rgb="FFE3F0E8"/>
        <bgColor rgb="FF000000"/>
      </patternFill>
    </fill>
    <fill>
      <patternFill patternType="solid">
        <fgColor rgb="FFEADDDF"/>
        <bgColor rgb="FF000000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thick">
        <color theme="6" tint="-0.499984740745262"/>
      </bottom>
      <diagonal/>
    </border>
    <border>
      <left/>
      <right/>
      <top/>
      <bottom style="thick">
        <color theme="4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1" tint="0.79998168889431442"/>
      </left>
      <right style="thin">
        <color theme="1" tint="0.79998168889431442"/>
      </right>
      <top style="thin">
        <color theme="1" tint="0.79998168889431442"/>
      </top>
      <bottom style="thin">
        <color theme="1" tint="0.79998168889431442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  <border>
      <left/>
      <right/>
      <top style="thin">
        <color rgb="FF2F2F2F"/>
      </top>
      <bottom style="thin">
        <color rgb="FF2F2F2F"/>
      </bottom>
      <diagonal/>
    </border>
    <border>
      <left/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theme="1" tint="0.79998168889431442"/>
      </left>
      <right style="thin">
        <color theme="1" tint="0.79998168889431442"/>
      </right>
      <top/>
      <bottom style="thin">
        <color theme="1" tint="0.79998168889431442"/>
      </bottom>
      <diagonal/>
    </border>
    <border>
      <left/>
      <right/>
      <top/>
      <bottom style="thin">
        <color rgb="FF2F2F2F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 tint="0.79998168889431442"/>
      </left>
      <right style="thin">
        <color theme="1" tint="0.7999816888943144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79998168889431442"/>
      </left>
      <right style="thin">
        <color theme="1" tint="0.79998168889431442"/>
      </right>
      <top/>
      <bottom style="thin">
        <color theme="0" tint="-0.14999847407452621"/>
      </bottom>
      <diagonal/>
    </border>
    <border>
      <left style="thin">
        <color theme="1" tint="0.79998168889431442"/>
      </left>
      <right style="thin">
        <color theme="1" tint="0.79998168889431442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/>
      <top/>
      <bottom style="thin">
        <color rgb="FF3F3F3F"/>
      </bottom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 style="thin">
        <color rgb="FF2F2F2F"/>
      </top>
      <bottom style="thin">
        <color rgb="FFFFFFFF"/>
      </bottom>
      <diagonal/>
    </border>
    <border>
      <left style="thin">
        <color rgb="FFD9D9D9"/>
      </left>
      <right/>
      <top style="thin">
        <color rgb="FFFFFFFF"/>
      </top>
      <bottom style="thin">
        <color rgb="FFFFFFFF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FFFFFF"/>
      </bottom>
      <diagonal/>
    </border>
  </borders>
  <cellStyleXfs count="10">
    <xf numFmtId="0" fontId="0" fillId="0" borderId="0">
      <alignment vertical="center" wrapText="1"/>
    </xf>
    <xf numFmtId="0" fontId="2" fillId="0" borderId="1" applyNumberFormat="0" applyFill="0" applyAlignment="0" applyProtection="0"/>
    <xf numFmtId="0" fontId="2" fillId="0" borderId="4" applyNumberFormat="0" applyFill="0" applyAlignment="0" applyProtection="0"/>
    <xf numFmtId="0" fontId="2" fillId="0" borderId="2" applyNumberFormat="0" applyFill="0" applyAlignment="0" applyProtection="0"/>
    <xf numFmtId="0" fontId="2" fillId="0" borderId="3" applyNumberFormat="0" applyFill="0" applyAlignment="0" applyProtection="0"/>
    <xf numFmtId="0" fontId="3" fillId="0" borderId="0" applyNumberFormat="0" applyFill="0" applyBorder="0" applyAlignment="0" applyProtection="0">
      <alignment vertical="center" wrapText="1"/>
    </xf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4" fontId="4" fillId="0" borderId="0">
      <alignment horizontal="right" vertical="center" wrapText="1"/>
    </xf>
  </cellStyleXfs>
  <cellXfs count="181">
    <xf numFmtId="0" fontId="0" fillId="0" borderId="0" xfId="0">
      <alignment vertical="center" wrapText="1"/>
    </xf>
    <xf numFmtId="0" fontId="1" fillId="0" borderId="0" xfId="0" applyFont="1">
      <alignment vertical="center" wrapText="1"/>
    </xf>
    <xf numFmtId="0" fontId="6" fillId="3" borderId="8" xfId="0" applyFont="1" applyFill="1" applyBorder="1" applyAlignment="1">
      <alignment horizontal="center" vertical="center" wrapText="1"/>
    </xf>
    <xf numFmtId="165" fontId="5" fillId="3" borderId="7" xfId="6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14" fontId="5" fillId="3" borderId="5" xfId="9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5" fontId="6" fillId="3" borderId="12" xfId="6" applyFont="1" applyFill="1" applyBorder="1" applyAlignment="1">
      <alignment horizontal="center" vertical="center"/>
    </xf>
    <xf numFmtId="14" fontId="6" fillId="3" borderId="12" xfId="9" applyFont="1" applyFill="1" applyBorder="1" applyAlignment="1">
      <alignment horizontal="center" vertical="center" wrapText="1"/>
    </xf>
    <xf numFmtId="165" fontId="5" fillId="3" borderId="5" xfId="6" applyFont="1" applyFill="1" applyBorder="1" applyAlignment="1">
      <alignment horizontal="center" vertical="center" wrapText="1"/>
    </xf>
    <xf numFmtId="165" fontId="5" fillId="3" borderId="6" xfId="6" applyFont="1" applyFill="1" applyBorder="1" applyAlignment="1">
      <alignment horizontal="center" vertical="center" wrapText="1"/>
    </xf>
    <xf numFmtId="14" fontId="5" fillId="3" borderId="6" xfId="9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7" fontId="5" fillId="3" borderId="7" xfId="0" quotePrefix="1" applyNumberFormat="1" applyFont="1" applyFill="1" applyBorder="1" applyAlignment="1">
      <alignment horizontal="center" vertical="center" wrapText="1"/>
    </xf>
    <xf numFmtId="0" fontId="5" fillId="3" borderId="5" xfId="0" quotePrefix="1" applyFont="1" applyFill="1" applyBorder="1" applyAlignment="1">
      <alignment horizontal="center" vertical="center" wrapText="1"/>
    </xf>
    <xf numFmtId="167" fontId="1" fillId="0" borderId="0" xfId="0" applyNumberFormat="1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7" fillId="4" borderId="0" xfId="4" applyFont="1" applyFill="1" applyBorder="1" applyAlignment="1">
      <alignment vertical="center"/>
    </xf>
    <xf numFmtId="0" fontId="0" fillId="2" borderId="0" xfId="0" applyFill="1">
      <alignment vertical="center" wrapText="1"/>
    </xf>
    <xf numFmtId="0" fontId="5" fillId="2" borderId="0" xfId="0" applyFont="1" applyFill="1">
      <alignment vertical="center" wrapText="1"/>
    </xf>
    <xf numFmtId="0" fontId="7" fillId="4" borderId="0" xfId="3" applyFont="1" applyFill="1" applyBorder="1" applyAlignment="1">
      <alignment vertical="center"/>
    </xf>
    <xf numFmtId="0" fontId="11" fillId="4" borderId="0" xfId="3" applyFont="1" applyFill="1" applyBorder="1" applyAlignment="1">
      <alignment vertical="center"/>
    </xf>
    <xf numFmtId="0" fontId="15" fillId="0" borderId="0" xfId="0" applyFont="1">
      <alignment vertical="center" wrapText="1"/>
    </xf>
    <xf numFmtId="0" fontId="16" fillId="4" borderId="0" xfId="4" applyFont="1" applyFill="1" applyBorder="1" applyAlignment="1">
      <alignment vertical="center"/>
    </xf>
    <xf numFmtId="0" fontId="17" fillId="2" borderId="0" xfId="0" applyFont="1" applyFill="1">
      <alignment vertical="center" wrapText="1"/>
    </xf>
    <xf numFmtId="0" fontId="13" fillId="2" borderId="0" xfId="0" applyFont="1" applyFill="1">
      <alignment vertical="center" wrapText="1"/>
    </xf>
    <xf numFmtId="167" fontId="14" fillId="6" borderId="0" xfId="0" applyNumberFormat="1" applyFont="1" applyFill="1" applyAlignment="1">
      <alignment horizontal="right" vertical="center" wrapText="1"/>
    </xf>
    <xf numFmtId="167" fontId="14" fillId="6" borderId="0" xfId="0" applyNumberFormat="1" applyFont="1" applyFill="1" applyAlignment="1">
      <alignment horizontal="center" vertical="center" wrapText="1"/>
    </xf>
    <xf numFmtId="14" fontId="6" fillId="3" borderId="8" xfId="9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7" fontId="20" fillId="2" borderId="0" xfId="0" applyNumberFormat="1" applyFont="1" applyFill="1">
      <alignment vertical="center" wrapText="1"/>
    </xf>
    <xf numFmtId="0" fontId="19" fillId="2" borderId="0" xfId="0" applyFont="1" applyFill="1" applyAlignment="1">
      <alignment horizontal="right" vertical="center" wrapText="1"/>
    </xf>
    <xf numFmtId="14" fontId="21" fillId="3" borderId="12" xfId="9" applyFont="1" applyFill="1" applyBorder="1" applyAlignment="1">
      <alignment horizontal="center" vertical="center" wrapText="1"/>
    </xf>
    <xf numFmtId="0" fontId="22" fillId="0" borderId="0" xfId="0" applyFont="1">
      <alignment vertical="center" wrapText="1"/>
    </xf>
    <xf numFmtId="166" fontId="23" fillId="0" borderId="0" xfId="0" applyNumberFormat="1" applyFont="1">
      <alignment vertical="center" wrapText="1"/>
    </xf>
    <xf numFmtId="166" fontId="0" fillId="0" borderId="0" xfId="0" applyNumberFormat="1">
      <alignment vertical="center" wrapText="1"/>
    </xf>
    <xf numFmtId="167" fontId="5" fillId="0" borderId="7" xfId="0" applyNumberFormat="1" applyFont="1" applyBorder="1" applyAlignment="1">
      <alignment horizontal="center" vertical="center" wrapText="1"/>
    </xf>
    <xf numFmtId="167" fontId="5" fillId="0" borderId="5" xfId="7" applyNumberFormat="1" applyFont="1" applyFill="1" applyBorder="1" applyAlignment="1">
      <alignment horizontal="center" vertical="center" wrapText="1"/>
    </xf>
    <xf numFmtId="167" fontId="5" fillId="0" borderId="6" xfId="7" applyNumberFormat="1" applyFont="1" applyFill="1" applyBorder="1" applyAlignment="1">
      <alignment horizontal="center" vertical="center" wrapText="1"/>
    </xf>
    <xf numFmtId="7" fontId="21" fillId="0" borderId="0" xfId="0" applyNumberFormat="1" applyFont="1" applyAlignment="1">
      <alignment horizontal="center" vertical="center" wrapText="1"/>
    </xf>
    <xf numFmtId="14" fontId="24" fillId="3" borderId="6" xfId="9" applyFont="1" applyFill="1" applyBorder="1" applyAlignment="1">
      <alignment horizontal="center" vertical="center" wrapText="1"/>
    </xf>
    <xf numFmtId="14" fontId="24" fillId="3" borderId="5" xfId="9" applyFont="1" applyFill="1" applyBorder="1" applyAlignment="1">
      <alignment horizontal="center" vertical="center" wrapText="1"/>
    </xf>
    <xf numFmtId="167" fontId="24" fillId="0" borderId="5" xfId="7" applyNumberFormat="1" applyFont="1" applyFill="1" applyBorder="1" applyAlignment="1">
      <alignment horizontal="center" vertical="center" wrapText="1"/>
    </xf>
    <xf numFmtId="165" fontId="21" fillId="0" borderId="12" xfId="6" applyFont="1" applyBorder="1" applyAlignment="1">
      <alignment horizontal="center" vertical="center" wrapText="1"/>
    </xf>
    <xf numFmtId="167" fontId="21" fillId="3" borderId="12" xfId="6" applyNumberFormat="1" applyFont="1" applyFill="1" applyBorder="1" applyAlignment="1">
      <alignment horizontal="center" vertical="center" wrapText="1"/>
    </xf>
    <xf numFmtId="165" fontId="6" fillId="3" borderId="22" xfId="6" applyFont="1" applyFill="1" applyBorder="1" applyAlignment="1">
      <alignment horizontal="center" vertical="center"/>
    </xf>
    <xf numFmtId="165" fontId="24" fillId="3" borderId="5" xfId="6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14" fontId="10" fillId="3" borderId="23" xfId="9" applyFont="1" applyFill="1" applyBorder="1" applyAlignment="1">
      <alignment horizontal="center" vertical="center" wrapText="1"/>
    </xf>
    <xf numFmtId="0" fontId="8" fillId="0" borderId="0" xfId="0" applyFont="1">
      <alignment vertical="center" wrapText="1"/>
    </xf>
    <xf numFmtId="0" fontId="0" fillId="0" borderId="24" xfId="0" applyBorder="1">
      <alignment vertical="center" wrapText="1"/>
    </xf>
    <xf numFmtId="14" fontId="6" fillId="3" borderId="23" xfId="9" applyFont="1" applyFill="1" applyBorder="1" applyAlignment="1">
      <alignment horizontal="center" vertical="center" wrapText="1"/>
    </xf>
    <xf numFmtId="165" fontId="21" fillId="0" borderId="23" xfId="6" applyFont="1" applyBorder="1" applyAlignment="1">
      <alignment horizontal="center" vertical="center" wrapText="1"/>
    </xf>
    <xf numFmtId="165" fontId="6" fillId="3" borderId="23" xfId="6" applyFont="1" applyFill="1" applyBorder="1" applyAlignment="1">
      <alignment horizontal="center" vertical="center"/>
    </xf>
    <xf numFmtId="167" fontId="21" fillId="3" borderId="23" xfId="6" applyNumberFormat="1" applyFont="1" applyFill="1" applyBorder="1" applyAlignment="1">
      <alignment horizontal="center" vertical="center" wrapText="1"/>
    </xf>
    <xf numFmtId="7" fontId="21" fillId="0" borderId="23" xfId="6" applyNumberFormat="1" applyFont="1" applyBorder="1" applyAlignment="1">
      <alignment horizontal="center" vertical="center" wrapText="1"/>
    </xf>
    <xf numFmtId="165" fontId="10" fillId="0" borderId="23" xfId="6" applyFont="1" applyBorder="1" applyAlignment="1">
      <alignment horizontal="center" vertical="center" wrapText="1"/>
    </xf>
    <xf numFmtId="167" fontId="10" fillId="0" borderId="23" xfId="6" applyNumberFormat="1" applyFont="1" applyFill="1" applyBorder="1" applyAlignment="1">
      <alignment horizontal="center" vertical="center" wrapText="1"/>
    </xf>
    <xf numFmtId="7" fontId="10" fillId="0" borderId="23" xfId="6" applyNumberFormat="1" applyFont="1" applyBorder="1" applyAlignment="1">
      <alignment horizontal="center" vertical="center" wrapText="1"/>
    </xf>
    <xf numFmtId="14" fontId="21" fillId="3" borderId="23" xfId="9" applyFont="1" applyFill="1" applyBorder="1" applyAlignment="1">
      <alignment horizontal="center" vertical="center" wrapText="1"/>
    </xf>
    <xf numFmtId="7" fontId="21" fillId="0" borderId="23" xfId="0" applyNumberFormat="1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167" fontId="6" fillId="0" borderId="23" xfId="0" applyNumberFormat="1" applyFont="1" applyBorder="1" applyAlignment="1">
      <alignment horizontal="center" vertical="center" wrapText="1"/>
    </xf>
    <xf numFmtId="7" fontId="6" fillId="3" borderId="23" xfId="6" applyNumberFormat="1" applyFont="1" applyFill="1" applyBorder="1" applyAlignment="1">
      <alignment horizontal="center" vertical="center" wrapText="1"/>
    </xf>
    <xf numFmtId="7" fontId="21" fillId="0" borderId="12" xfId="6" applyNumberFormat="1" applyFont="1" applyBorder="1" applyAlignment="1">
      <alignment horizontal="center" vertical="center" wrapText="1"/>
    </xf>
    <xf numFmtId="0" fontId="0" fillId="0" borderId="16" xfId="0" applyBorder="1">
      <alignment vertical="center" wrapText="1"/>
    </xf>
    <xf numFmtId="165" fontId="21" fillId="0" borderId="21" xfId="6" applyFont="1" applyBorder="1" applyAlignment="1">
      <alignment horizontal="center" vertical="center" wrapText="1"/>
    </xf>
    <xf numFmtId="165" fontId="6" fillId="3" borderId="21" xfId="6" applyFont="1" applyFill="1" applyBorder="1" applyAlignment="1">
      <alignment horizontal="center" vertical="center"/>
    </xf>
    <xf numFmtId="167" fontId="21" fillId="3" borderId="21" xfId="6" applyNumberFormat="1" applyFont="1" applyFill="1" applyBorder="1" applyAlignment="1">
      <alignment horizontal="center" vertical="center" wrapText="1"/>
    </xf>
    <xf numFmtId="7" fontId="21" fillId="0" borderId="21" xfId="6" applyNumberFormat="1" applyFont="1" applyBorder="1" applyAlignment="1">
      <alignment horizontal="center" vertical="center" wrapText="1"/>
    </xf>
    <xf numFmtId="0" fontId="0" fillId="0" borderId="27" xfId="0" applyBorder="1">
      <alignment vertical="center" wrapText="1"/>
    </xf>
    <xf numFmtId="0" fontId="0" fillId="0" borderId="28" xfId="0" applyBorder="1">
      <alignment vertical="center" wrapText="1"/>
    </xf>
    <xf numFmtId="0" fontId="0" fillId="0" borderId="29" xfId="0" applyBorder="1">
      <alignment vertical="center" wrapText="1"/>
    </xf>
    <xf numFmtId="0" fontId="0" fillId="0" borderId="30" xfId="0" applyBorder="1">
      <alignment vertical="center" wrapText="1"/>
    </xf>
    <xf numFmtId="0" fontId="0" fillId="0" borderId="17" xfId="0" applyBorder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21" fillId="3" borderId="23" xfId="0" applyFont="1" applyFill="1" applyBorder="1" applyAlignment="1">
      <alignment horizontal="center" vertical="center" wrapText="1"/>
    </xf>
    <xf numFmtId="167" fontId="6" fillId="0" borderId="23" xfId="7" applyNumberFormat="1" applyFont="1" applyFill="1" applyBorder="1" applyAlignment="1">
      <alignment horizontal="center" vertical="center" wrapText="1"/>
    </xf>
    <xf numFmtId="165" fontId="6" fillId="0" borderId="23" xfId="6" applyFont="1" applyBorder="1" applyAlignment="1">
      <alignment horizontal="center" vertical="center" wrapText="1"/>
    </xf>
    <xf numFmtId="167" fontId="6" fillId="0" borderId="23" xfId="6" applyNumberFormat="1" applyFont="1" applyFill="1" applyBorder="1" applyAlignment="1">
      <alignment horizontal="center" vertical="center" wrapText="1"/>
    </xf>
    <xf numFmtId="7" fontId="6" fillId="0" borderId="23" xfId="6" applyNumberFormat="1" applyFont="1" applyBorder="1" applyAlignment="1">
      <alignment horizontal="center" vertical="center" wrapText="1"/>
    </xf>
    <xf numFmtId="167" fontId="21" fillId="0" borderId="23" xfId="6" applyNumberFormat="1" applyFont="1" applyFill="1" applyBorder="1" applyAlignment="1">
      <alignment horizontal="center" vertical="center" wrapText="1"/>
    </xf>
    <xf numFmtId="7" fontId="21" fillId="0" borderId="23" xfId="6" applyNumberFormat="1" applyFont="1" applyFill="1" applyBorder="1" applyAlignment="1">
      <alignment horizontal="center" vertical="center" wrapText="1"/>
    </xf>
    <xf numFmtId="14" fontId="25" fillId="3" borderId="15" xfId="9" applyFont="1" applyFill="1" applyBorder="1" applyAlignment="1">
      <alignment horizontal="center" vertical="center" wrapText="1"/>
    </xf>
    <xf numFmtId="14" fontId="25" fillId="3" borderId="12" xfId="9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165" fontId="25" fillId="0" borderId="8" xfId="6" applyFont="1" applyBorder="1" applyAlignment="1">
      <alignment horizontal="center" vertical="center" wrapText="1"/>
    </xf>
    <xf numFmtId="167" fontId="25" fillId="3" borderId="8" xfId="6" applyNumberFormat="1" applyFont="1" applyFill="1" applyBorder="1" applyAlignment="1">
      <alignment horizontal="center" vertical="center" wrapText="1"/>
    </xf>
    <xf numFmtId="7" fontId="25" fillId="0" borderId="8" xfId="6" applyNumberFormat="1" applyFont="1" applyFill="1" applyBorder="1" applyAlignment="1">
      <alignment horizontal="center" vertical="center" wrapText="1"/>
    </xf>
    <xf numFmtId="7" fontId="25" fillId="0" borderId="23" xfId="0" applyNumberFormat="1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167" fontId="5" fillId="0" borderId="32" xfId="7" applyNumberFormat="1" applyFont="1" applyFill="1" applyBorder="1" applyAlignment="1">
      <alignment horizontal="center" vertical="center" wrapText="1"/>
    </xf>
    <xf numFmtId="167" fontId="5" fillId="0" borderId="31" xfId="7" applyNumberFormat="1" applyFont="1" applyFill="1" applyBorder="1" applyAlignment="1">
      <alignment horizontal="center" vertical="center" wrapText="1"/>
    </xf>
    <xf numFmtId="167" fontId="5" fillId="3" borderId="6" xfId="7" applyNumberFormat="1" applyFont="1" applyFill="1" applyBorder="1" applyAlignment="1">
      <alignment horizontal="center" vertical="center" wrapText="1"/>
    </xf>
    <xf numFmtId="167" fontId="6" fillId="3" borderId="8" xfId="6" applyNumberFormat="1" applyFont="1" applyFill="1" applyBorder="1" applyAlignment="1">
      <alignment horizontal="center" vertical="center" wrapText="1"/>
    </xf>
    <xf numFmtId="7" fontId="6" fillId="0" borderId="8" xfId="6" applyNumberFormat="1" applyFont="1" applyFill="1" applyBorder="1" applyAlignment="1">
      <alignment horizontal="center" vertical="center" wrapText="1"/>
    </xf>
    <xf numFmtId="7" fontId="6" fillId="0" borderId="23" xfId="0" applyNumberFormat="1" applyFont="1" applyBorder="1" applyAlignment="1">
      <alignment horizontal="center" vertical="center" wrapText="1"/>
    </xf>
    <xf numFmtId="167" fontId="5" fillId="0" borderId="33" xfId="7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167" fontId="24" fillId="5" borderId="6" xfId="7" applyNumberFormat="1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14" fontId="5" fillId="3" borderId="7" xfId="9" applyFont="1" applyFill="1" applyBorder="1" applyAlignment="1">
      <alignment horizontal="center" vertical="center" wrapText="1"/>
    </xf>
    <xf numFmtId="0" fontId="5" fillId="0" borderId="0" xfId="0" applyFont="1">
      <alignment vertical="center" wrapText="1"/>
    </xf>
    <xf numFmtId="0" fontId="26" fillId="7" borderId="0" xfId="4" applyFont="1" applyFill="1" applyBorder="1" applyAlignment="1">
      <alignment vertical="center"/>
    </xf>
    <xf numFmtId="0" fontId="27" fillId="8" borderId="0" xfId="0" applyFont="1" applyFill="1">
      <alignment vertical="center" wrapText="1"/>
    </xf>
    <xf numFmtId="0" fontId="28" fillId="8" borderId="0" xfId="0" applyFont="1" applyFill="1">
      <alignment vertical="center" wrapText="1"/>
    </xf>
    <xf numFmtId="0" fontId="29" fillId="8" borderId="0" xfId="0" applyFont="1" applyFill="1">
      <alignment vertical="center" wrapText="1"/>
    </xf>
    <xf numFmtId="0" fontId="33" fillId="0" borderId="0" xfId="5" applyFont="1" applyFill="1" applyBorder="1" applyAlignment="1">
      <alignment vertical="center" wrapText="1"/>
    </xf>
    <xf numFmtId="0" fontId="34" fillId="7" borderId="0" xfId="4" applyFont="1" applyFill="1" applyBorder="1" applyAlignment="1">
      <alignment vertical="center"/>
    </xf>
    <xf numFmtId="0" fontId="5" fillId="0" borderId="38" xfId="0" applyFont="1" applyBorder="1">
      <alignment vertical="center" wrapText="1"/>
    </xf>
    <xf numFmtId="0" fontId="18" fillId="11" borderId="13" xfId="0" applyFont="1" applyFill="1" applyBorder="1">
      <alignment vertical="center" wrapText="1"/>
    </xf>
    <xf numFmtId="165" fontId="30" fillId="9" borderId="35" xfId="6" applyFont="1" applyFill="1" applyBorder="1" applyAlignment="1">
      <alignment horizontal="center" vertical="center"/>
    </xf>
    <xf numFmtId="0" fontId="30" fillId="9" borderId="35" xfId="0" applyFont="1" applyFill="1" applyBorder="1" applyAlignment="1">
      <alignment horizontal="left" vertical="center" wrapText="1" indent="2"/>
    </xf>
    <xf numFmtId="0" fontId="30" fillId="9" borderId="36" xfId="0" applyFont="1" applyFill="1" applyBorder="1" applyAlignment="1">
      <alignment horizontal="left" vertical="center" wrapText="1" indent="2"/>
    </xf>
    <xf numFmtId="167" fontId="31" fillId="9" borderId="35" xfId="7" applyNumberFormat="1" applyFont="1" applyFill="1" applyBorder="1" applyAlignment="1">
      <alignment horizontal="center" vertical="center" wrapText="1"/>
    </xf>
    <xf numFmtId="167" fontId="30" fillId="9" borderId="35" xfId="7" applyNumberFormat="1" applyFont="1" applyFill="1" applyBorder="1" applyAlignment="1">
      <alignment horizontal="center" vertical="center" wrapText="1"/>
    </xf>
    <xf numFmtId="168" fontId="30" fillId="9" borderId="35" xfId="8" applyNumberFormat="1" applyFont="1" applyFill="1" applyBorder="1" applyAlignment="1">
      <alignment horizontal="center" vertical="center" wrapText="1"/>
    </xf>
    <xf numFmtId="169" fontId="30" fillId="9" borderId="35" xfId="7" applyNumberFormat="1" applyFont="1" applyFill="1" applyBorder="1" applyAlignment="1">
      <alignment horizontal="left" vertical="center" wrapText="1"/>
    </xf>
    <xf numFmtId="168" fontId="30" fillId="9" borderId="40" xfId="8" applyNumberFormat="1" applyFont="1" applyFill="1" applyBorder="1" applyAlignment="1">
      <alignment horizontal="center" vertical="center" wrapText="1"/>
    </xf>
    <xf numFmtId="0" fontId="30" fillId="0" borderId="34" xfId="0" applyFont="1" applyBorder="1">
      <alignment vertical="center" wrapText="1"/>
    </xf>
    <xf numFmtId="165" fontId="30" fillId="9" borderId="36" xfId="6" applyFont="1" applyFill="1" applyBorder="1" applyAlignment="1">
      <alignment horizontal="center" vertical="center"/>
    </xf>
    <xf numFmtId="167" fontId="31" fillId="9" borderId="36" xfId="7" applyNumberFormat="1" applyFont="1" applyFill="1" applyBorder="1" applyAlignment="1">
      <alignment horizontal="center" vertical="center" wrapText="1"/>
    </xf>
    <xf numFmtId="167" fontId="30" fillId="9" borderId="36" xfId="7" applyNumberFormat="1" applyFont="1" applyFill="1" applyBorder="1" applyAlignment="1">
      <alignment horizontal="center" vertical="center" wrapText="1"/>
    </xf>
    <xf numFmtId="168" fontId="30" fillId="9" borderId="36" xfId="8" applyNumberFormat="1" applyFont="1" applyFill="1" applyBorder="1" applyAlignment="1">
      <alignment horizontal="center" vertical="center" wrapText="1"/>
    </xf>
    <xf numFmtId="169" fontId="30" fillId="9" borderId="36" xfId="7" applyNumberFormat="1" applyFont="1" applyFill="1" applyBorder="1" applyAlignment="1">
      <alignment horizontal="left" vertical="center" wrapText="1"/>
    </xf>
    <xf numFmtId="168" fontId="30" fillId="9" borderId="41" xfId="8" applyNumberFormat="1" applyFont="1" applyFill="1" applyBorder="1" applyAlignment="1">
      <alignment horizontal="center" vertical="center" wrapText="1"/>
    </xf>
    <xf numFmtId="168" fontId="31" fillId="9" borderId="41" xfId="8" applyNumberFormat="1" applyFont="1" applyFill="1" applyBorder="1" applyAlignment="1">
      <alignment horizontal="center" vertical="center" wrapText="1"/>
    </xf>
    <xf numFmtId="168" fontId="30" fillId="9" borderId="42" xfId="8" applyNumberFormat="1" applyFont="1" applyFill="1" applyBorder="1" applyAlignment="1">
      <alignment horizontal="center" vertical="center" wrapText="1"/>
    </xf>
    <xf numFmtId="165" fontId="30" fillId="12" borderId="36" xfId="6" applyFont="1" applyFill="1" applyBorder="1" applyAlignment="1">
      <alignment horizontal="center" vertical="center"/>
    </xf>
    <xf numFmtId="0" fontId="30" fillId="12" borderId="36" xfId="0" applyFont="1" applyFill="1" applyBorder="1" applyAlignment="1">
      <alignment horizontal="left" vertical="center" wrapText="1" indent="2"/>
    </xf>
    <xf numFmtId="167" fontId="31" fillId="12" borderId="36" xfId="7" applyNumberFormat="1" applyFont="1" applyFill="1" applyBorder="1" applyAlignment="1">
      <alignment horizontal="center" vertical="center" wrapText="1"/>
    </xf>
    <xf numFmtId="167" fontId="30" fillId="12" borderId="36" xfId="7" applyNumberFormat="1" applyFont="1" applyFill="1" applyBorder="1" applyAlignment="1">
      <alignment horizontal="center" vertical="center" wrapText="1"/>
    </xf>
    <xf numFmtId="168" fontId="30" fillId="12" borderId="36" xfId="8" applyNumberFormat="1" applyFont="1" applyFill="1" applyBorder="1" applyAlignment="1">
      <alignment horizontal="center" vertical="center" wrapText="1"/>
    </xf>
    <xf numFmtId="169" fontId="30" fillId="12" borderId="36" xfId="7" applyNumberFormat="1" applyFont="1" applyFill="1" applyBorder="1" applyAlignment="1">
      <alignment horizontal="left" vertical="center" wrapText="1"/>
    </xf>
    <xf numFmtId="168" fontId="30" fillId="12" borderId="42" xfId="8" applyNumberFormat="1" applyFont="1" applyFill="1" applyBorder="1" applyAlignment="1">
      <alignment horizontal="center" vertical="center" wrapText="1"/>
    </xf>
    <xf numFmtId="165" fontId="30" fillId="12" borderId="37" xfId="6" applyFont="1" applyFill="1" applyBorder="1" applyAlignment="1">
      <alignment horizontal="center" vertical="center"/>
    </xf>
    <xf numFmtId="0" fontId="30" fillId="12" borderId="37" xfId="0" applyFont="1" applyFill="1" applyBorder="1" applyAlignment="1">
      <alignment horizontal="left" vertical="center" wrapText="1" indent="2"/>
    </xf>
    <xf numFmtId="167" fontId="31" fillId="12" borderId="37" xfId="7" applyNumberFormat="1" applyFont="1" applyFill="1" applyBorder="1" applyAlignment="1">
      <alignment horizontal="center" vertical="center" wrapText="1"/>
    </xf>
    <xf numFmtId="167" fontId="30" fillId="12" borderId="37" xfId="7" applyNumberFormat="1" applyFont="1" applyFill="1" applyBorder="1" applyAlignment="1">
      <alignment horizontal="center" vertical="center" wrapText="1"/>
    </xf>
    <xf numFmtId="168" fontId="30" fillId="12" borderId="37" xfId="8" applyNumberFormat="1" applyFont="1" applyFill="1" applyBorder="1" applyAlignment="1">
      <alignment horizontal="center" vertical="center" wrapText="1"/>
    </xf>
    <xf numFmtId="169" fontId="30" fillId="12" borderId="37" xfId="7" applyNumberFormat="1" applyFont="1" applyFill="1" applyBorder="1" applyAlignment="1">
      <alignment horizontal="left" vertical="center" wrapText="1"/>
    </xf>
    <xf numFmtId="165" fontId="30" fillId="13" borderId="36" xfId="6" applyFont="1" applyFill="1" applyBorder="1" applyAlignment="1">
      <alignment horizontal="center" vertical="center"/>
    </xf>
    <xf numFmtId="0" fontId="30" fillId="13" borderId="36" xfId="0" applyFont="1" applyFill="1" applyBorder="1" applyAlignment="1">
      <alignment horizontal="left" vertical="center" wrapText="1" indent="2"/>
    </xf>
    <xf numFmtId="167" fontId="31" fillId="13" borderId="36" xfId="7" applyNumberFormat="1" applyFont="1" applyFill="1" applyBorder="1" applyAlignment="1">
      <alignment horizontal="center" vertical="center" wrapText="1"/>
    </xf>
    <xf numFmtId="167" fontId="30" fillId="13" borderId="36" xfId="7" applyNumberFormat="1" applyFont="1" applyFill="1" applyBorder="1" applyAlignment="1">
      <alignment horizontal="center" vertical="center" wrapText="1"/>
    </xf>
    <xf numFmtId="168" fontId="30" fillId="13" borderId="42" xfId="8" applyNumberFormat="1" applyFont="1" applyFill="1" applyBorder="1" applyAlignment="1">
      <alignment horizontal="center" vertical="center" wrapText="1"/>
    </xf>
    <xf numFmtId="169" fontId="30" fillId="13" borderId="37" xfId="7" applyNumberFormat="1" applyFont="1" applyFill="1" applyBorder="1" applyAlignment="1">
      <alignment horizontal="left" vertical="center" wrapText="1"/>
    </xf>
    <xf numFmtId="169" fontId="30" fillId="13" borderId="36" xfId="7" applyNumberFormat="1" applyFont="1" applyFill="1" applyBorder="1" applyAlignment="1">
      <alignment horizontal="right" vertical="center" wrapText="1"/>
    </xf>
    <xf numFmtId="165" fontId="30" fillId="8" borderId="36" xfId="6" applyFont="1" applyFill="1" applyBorder="1" applyAlignment="1">
      <alignment horizontal="center" vertical="center"/>
    </xf>
    <xf numFmtId="0" fontId="30" fillId="8" borderId="36" xfId="0" applyFont="1" applyFill="1" applyBorder="1" applyAlignment="1">
      <alignment horizontal="left" vertical="center" wrapText="1" indent="2"/>
    </xf>
    <xf numFmtId="167" fontId="31" fillId="8" borderId="36" xfId="7" applyNumberFormat="1" applyFont="1" applyFill="1" applyBorder="1" applyAlignment="1">
      <alignment horizontal="center" vertical="center" wrapText="1"/>
    </xf>
    <xf numFmtId="167" fontId="30" fillId="8" borderId="36" xfId="7" applyNumberFormat="1" applyFont="1" applyFill="1" applyBorder="1" applyAlignment="1">
      <alignment horizontal="center" vertical="center" wrapText="1"/>
    </xf>
    <xf numFmtId="168" fontId="30" fillId="8" borderId="36" xfId="8" applyNumberFormat="1" applyFont="1" applyFill="1" applyBorder="1" applyAlignment="1">
      <alignment horizontal="center" vertical="center" wrapText="1"/>
    </xf>
    <xf numFmtId="169" fontId="30" fillId="8" borderId="37" xfId="7" applyNumberFormat="1" applyFont="1" applyFill="1" applyBorder="1" applyAlignment="1">
      <alignment horizontal="right" vertical="center" wrapText="1"/>
    </xf>
    <xf numFmtId="168" fontId="5" fillId="0" borderId="43" xfId="0" applyNumberFormat="1" applyFont="1" applyBorder="1">
      <alignment vertical="center" wrapText="1"/>
    </xf>
    <xf numFmtId="0" fontId="35" fillId="7" borderId="36" xfId="0" applyFont="1" applyFill="1" applyBorder="1" applyAlignment="1">
      <alignment horizontal="center" vertical="center" wrapText="1"/>
    </xf>
    <xf numFmtId="0" fontId="32" fillId="7" borderId="36" xfId="0" applyFont="1" applyFill="1" applyBorder="1" applyAlignment="1">
      <alignment horizontal="center" vertical="center" wrapText="1"/>
    </xf>
    <xf numFmtId="170" fontId="32" fillId="7" borderId="36" xfId="0" applyNumberFormat="1" applyFont="1" applyFill="1" applyBorder="1" applyAlignment="1">
      <alignment horizontal="center" vertical="center" wrapText="1"/>
    </xf>
    <xf numFmtId="166" fontId="32" fillId="7" borderId="36" xfId="0" applyNumberFormat="1" applyFont="1" applyFill="1" applyBorder="1" applyAlignment="1">
      <alignment horizontal="center" vertical="center" wrapText="1"/>
    </xf>
    <xf numFmtId="168" fontId="32" fillId="7" borderId="36" xfId="0" applyNumberFormat="1" applyFont="1" applyFill="1" applyBorder="1" applyAlignment="1">
      <alignment horizontal="center" vertical="center" wrapText="1"/>
    </xf>
    <xf numFmtId="169" fontId="32" fillId="7" borderId="36" xfId="0" applyNumberFormat="1" applyFont="1" applyFill="1" applyBorder="1" applyAlignment="1">
      <alignment horizontal="center" vertical="center" wrapText="1"/>
    </xf>
    <xf numFmtId="168" fontId="30" fillId="7" borderId="42" xfId="0" applyNumberFormat="1" applyFont="1" applyFill="1" applyBorder="1" applyAlignment="1">
      <alignment horizontal="center" vertical="center" wrapText="1"/>
    </xf>
    <xf numFmtId="0" fontId="36" fillId="7" borderId="34" xfId="0" applyFont="1" applyFill="1" applyBorder="1" applyAlignment="1">
      <alignment horizontal="center" vertical="center" wrapText="1"/>
    </xf>
    <xf numFmtId="0" fontId="5" fillId="14" borderId="0" xfId="0" applyFont="1" applyFill="1" applyAlignment="1">
      <alignment horizontal="center" vertical="center" wrapText="1"/>
    </xf>
    <xf numFmtId="0" fontId="5" fillId="14" borderId="0" xfId="0" applyFont="1" applyFill="1">
      <alignment vertical="center" wrapText="1"/>
    </xf>
    <xf numFmtId="166" fontId="5" fillId="14" borderId="0" xfId="0" applyNumberFormat="1" applyFont="1" applyFill="1" applyAlignment="1">
      <alignment horizontal="center" vertical="center" wrapText="1"/>
    </xf>
    <xf numFmtId="166" fontId="31" fillId="10" borderId="18" xfId="0" applyNumberFormat="1" applyFont="1" applyFill="1" applyBorder="1" applyAlignment="1">
      <alignment horizontal="center" vertical="center" wrapText="1"/>
    </xf>
    <xf numFmtId="0" fontId="12" fillId="15" borderId="20" xfId="0" applyFont="1" applyFill="1" applyBorder="1" applyAlignment="1">
      <alignment horizontal="center" vertical="center" wrapText="1"/>
    </xf>
    <xf numFmtId="0" fontId="12" fillId="15" borderId="19" xfId="0" applyFont="1" applyFill="1" applyBorder="1" applyAlignment="1">
      <alignment horizontal="center" vertical="center" wrapText="1"/>
    </xf>
    <xf numFmtId="0" fontId="12" fillId="15" borderId="25" xfId="0" applyFont="1" applyFill="1" applyBorder="1" applyAlignment="1">
      <alignment horizontal="center" vertical="center" wrapText="1"/>
    </xf>
    <xf numFmtId="0" fontId="12" fillId="15" borderId="16" xfId="0" applyFont="1" applyFill="1" applyBorder="1" applyAlignment="1">
      <alignment horizontal="center" vertical="center" wrapText="1"/>
    </xf>
    <xf numFmtId="0" fontId="12" fillId="11" borderId="9" xfId="0" applyFont="1" applyFill="1" applyBorder="1" applyAlignment="1">
      <alignment horizontal="center" vertical="center" wrapText="1"/>
    </xf>
    <xf numFmtId="0" fontId="12" fillId="11" borderId="10" xfId="0" applyFont="1" applyFill="1" applyBorder="1" applyAlignment="1">
      <alignment horizontal="left" vertical="center" wrapText="1" indent="2"/>
    </xf>
    <xf numFmtId="0" fontId="12" fillId="11" borderId="10" xfId="0" applyFont="1" applyFill="1" applyBorder="1" applyAlignment="1">
      <alignment horizontal="center" vertical="center" wrapText="1"/>
    </xf>
    <xf numFmtId="0" fontId="12" fillId="11" borderId="11" xfId="0" applyFont="1" applyFill="1" applyBorder="1">
      <alignment vertical="center" wrapText="1"/>
    </xf>
    <xf numFmtId="0" fontId="12" fillId="11" borderId="10" xfId="0" applyFont="1" applyFill="1" applyBorder="1" applyAlignment="1">
      <alignment horizontal="left" vertical="center" wrapText="1"/>
    </xf>
    <xf numFmtId="0" fontId="18" fillId="11" borderId="39" xfId="0" applyFont="1" applyFill="1" applyBorder="1">
      <alignment vertical="center" wrapText="1"/>
    </xf>
  </cellXfs>
  <cellStyles count="10">
    <cellStyle name="Comma" xfId="6" builtinId="3" customBuiltin="1"/>
    <cellStyle name="Currency [0]" xfId="7" builtinId="7" customBuiltin="1"/>
    <cellStyle name="Date" xfId="9" xr:uid="{00000000-0005-0000-0000-000002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5" builtinId="8"/>
    <cellStyle name="Normal" xfId="0" builtinId="0" customBuiltin="1"/>
    <cellStyle name="Per cent" xfId="8" builtinId="5" customBuiltin="1"/>
  </cellStyles>
  <dxfs count="65">
    <dxf>
      <font>
        <strike val="0"/>
        <outline val="0"/>
        <shadow val="0"/>
        <u val="none"/>
        <vertAlign val="baseline"/>
        <sz val="11"/>
        <color theme="1" tint="-0.24994659260841701"/>
        <name val="Gill Sans MT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-0.24994659260841701"/>
        <name val="Gill Sans MT"/>
        <scheme val="none"/>
      </font>
      <numFmt numFmtId="167" formatCode="&quot;£&quot;#,##0.00_);\(&quot;£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 tint="-0.24994659260841701"/>
        <name val="Gill Sans MT"/>
        <scheme val="none"/>
      </font>
      <numFmt numFmtId="167" formatCode="&quot;£&quot;#,##0.00_);\(&quot;£&quot;#,##0.00\)"/>
      <fill>
        <patternFill patternType="none">
          <fgColor indexed="64"/>
          <bgColor auto="1"/>
        </patternFill>
      </fill>
      <alignment horizontal="center" vertical="center" textRotation="0" indent="0" justifyLastLine="0" shrinkToFit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 tint="-0.24994659260841701"/>
        <name val="Gill Sans MT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 tint="-0.24994659260841701"/>
        <name val="Gill Sans MT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 tint="-0.24994659260841701"/>
        <name val="Gill Sans MT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 tint="-0.24994659260841701"/>
        <name val="Gill Sans MT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 tint="-0.24994659260841701"/>
        <name val="Gill Sans MT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Gill Sans MT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 tint="-0.249977111117893"/>
        <name val="Gill Sans MT"/>
        <scheme val="none"/>
      </font>
      <alignment horizontal="center" vertical="center" textRotation="0" indent="0" justifyLastLine="0" shrinkToFit="0"/>
    </dxf>
    <dxf>
      <font>
        <strike val="0"/>
        <outline val="0"/>
        <shadow val="0"/>
        <u val="none"/>
        <vertAlign val="baseline"/>
        <sz val="11"/>
        <color theme="1" tint="-0.249977111117893"/>
        <name val="Gill Sans MT"/>
        <scheme val="none"/>
      </font>
      <numFmt numFmtId="11" formatCode="&quot;£&quot;#,##0.00;\-&quot;£&quot;#,##0.00"/>
      <fill>
        <patternFill patternType="none">
          <fgColor indexed="64"/>
          <bgColor auto="1"/>
        </patternFill>
      </fill>
      <alignment horizontal="center" vertical="center" textRotation="0" indent="0" justifyLastLine="0" shrinkToFit="0"/>
    </dxf>
    <dxf>
      <font>
        <strike val="0"/>
        <outline val="0"/>
        <shadow val="0"/>
        <u val="none"/>
        <vertAlign val="baseline"/>
        <sz val="11"/>
        <color theme="1" tint="-0.249977111117893"/>
        <name val="Gill Sans MT"/>
        <scheme val="none"/>
      </font>
      <numFmt numFmtId="11" formatCode="&quot;£&quot;#,##0.00;\-&quot;£&quot;#,##0.00"/>
      <alignment horizontal="center" vertical="center" textRotation="0" indent="0" justifyLastLine="0" shrinkToFit="0"/>
      <border diagonalUp="0" diagonalDown="0">
        <left style="thin">
          <color theme="1" tint="0.79998168889431442"/>
        </left>
        <right style="thin">
          <color theme="1" tint="0.79998168889431442"/>
        </right>
        <top style="thin">
          <color theme="1" tint="0.79998168889431442"/>
        </top>
        <bottom style="thin">
          <color theme="1" tint="0.79998168889431442"/>
        </bottom>
      </border>
    </dxf>
    <dxf>
      <font>
        <strike val="0"/>
        <outline val="0"/>
        <shadow val="0"/>
        <u val="none"/>
        <vertAlign val="baseline"/>
        <sz val="11"/>
        <color theme="1" tint="-0.249977111117893"/>
        <name val="Gill Sans MT"/>
        <scheme val="none"/>
      </font>
      <numFmt numFmtId="167" formatCode="&quot;£&quot;#,##0.00_);\(&quot;£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 tint="0.79998168889431442"/>
        </left>
        <right style="thin">
          <color theme="1" tint="0.79998168889431442"/>
        </right>
        <top style="thin">
          <color theme="1" tint="0.79998168889431442"/>
        </top>
        <bottom style="thin">
          <color theme="1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-0.249977111117893"/>
        <name val="Gill Sans MT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79998168889431442"/>
        </left>
        <right style="thin">
          <color theme="1" tint="0.79998168889431442"/>
        </right>
        <top/>
        <bottom style="thin">
          <color theme="1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-0.249977111117893"/>
        <name val="Gill Sans MT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79998168889431442"/>
        </left>
        <right style="thin">
          <color theme="1" tint="0.79998168889431442"/>
        </right>
        <top/>
        <bottom style="thin">
          <color theme="1" tint="0.7999816888943144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 tint="-0.249977111117893"/>
        <name val="Gill Sans MT"/>
        <scheme val="none"/>
      </font>
      <alignment horizontal="center" vertical="center" textRotation="0" indent="0" justifyLastLine="0" shrinkToFit="0"/>
      <border diagonalUp="0" diagonalDown="0" outline="0">
        <left style="thin">
          <color theme="1" tint="0.79998168889431442"/>
        </left>
        <right style="thin">
          <color theme="1" tint="0.79998168889431442"/>
        </right>
        <top style="thin">
          <color theme="1" tint="0.79998168889431442"/>
        </top>
        <bottom style="thin">
          <color theme="1" tint="0.79998168889431442"/>
        </bottom>
      </border>
    </dxf>
    <dxf>
      <font>
        <strike val="0"/>
        <outline val="0"/>
        <shadow val="0"/>
        <u val="none"/>
        <vertAlign val="baseline"/>
        <sz val="11"/>
        <color theme="1" tint="-0.249977111117893"/>
        <name val="Gill Sans MT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 tint="0.79998168889431442"/>
        </left>
        <right style="thin">
          <color theme="1" tint="0.79998168889431442"/>
        </right>
        <top style="thin">
          <color theme="1" tint="0.79998168889431442"/>
        </top>
        <bottom style="thin">
          <color theme="1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-0.249977111117893"/>
        <name val="Gill Sans MT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 tint="0.79998168889431442"/>
        </left>
        <right style="thin">
          <color theme="1" tint="0.79998168889431442"/>
        </right>
        <top style="thin">
          <color theme="1" tint="0.79998168889431442"/>
        </top>
        <bottom style="thin">
          <color theme="1" tint="0.7999816888943144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 tint="-0.249977111117893"/>
        <name val="Gill Sans MT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 tint="0.79998168889431442"/>
        </left>
        <right style="thin">
          <color theme="1" tint="0.79998168889431442"/>
        </right>
        <top/>
        <bottom style="thin">
          <color theme="1" tint="0.79998168889431442"/>
        </bottom>
        <vertical/>
        <horizontal/>
      </border>
    </dxf>
    <dxf>
      <border>
        <top style="thin">
          <color theme="7" tint="0.39994506668294322"/>
        </top>
      </border>
    </dxf>
    <dxf>
      <border diagonalUp="0" diagonalDown="0">
        <left style="thin">
          <color theme="7" tint="0.39994506668294322"/>
        </left>
        <right style="thin">
          <color theme="7" tint="0.39994506668294322"/>
        </right>
        <top style="thin">
          <color theme="7" tint="0.39994506668294322"/>
        </top>
        <bottom style="thin">
          <color theme="7" tint="0.39994506668294322"/>
        </bottom>
      </border>
    </dxf>
    <dxf>
      <font>
        <strike val="0"/>
        <outline val="0"/>
        <shadow val="0"/>
        <u val="none"/>
        <vertAlign val="baseline"/>
        <sz val="11"/>
        <color theme="1" tint="-0.249977111117893"/>
        <name val="Gill Sans MT"/>
        <scheme val="none"/>
      </font>
      <alignment horizontal="center" vertical="center" textRotation="0" indent="0" justifyLastLine="0" shrinkToFit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Gill Sans MT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theme="9"/>
        </left>
      </border>
    </dxf>
    <dxf>
      <border>
        <left style="thin">
          <color theme="9"/>
        </left>
      </border>
    </dxf>
    <dxf>
      <border>
        <top style="thin">
          <color theme="9"/>
        </top>
      </border>
    </dxf>
    <dxf>
      <border>
        <top style="thin">
          <color theme="9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9"/>
        </top>
      </border>
    </dxf>
    <dxf>
      <font>
        <b/>
        <color theme="0"/>
      </font>
      <fill>
        <patternFill patternType="solid">
          <fgColor theme="9"/>
          <bgColor theme="9" tint="-0.24994659260841701"/>
        </patternFill>
      </fill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font>
        <b/>
        <color theme="1"/>
      </font>
      <border>
        <bottom style="thin">
          <color theme="7" tint="-0.499984740745262"/>
        </bottom>
        <vertical/>
        <horizontal/>
      </border>
    </dxf>
    <dxf>
      <font>
        <color theme="1"/>
      </font>
      <border>
        <left style="thin">
          <color theme="7" tint="-0.499984740745262"/>
        </left>
        <right style="thin">
          <color theme="7" tint="-0.499984740745262"/>
        </right>
        <top style="thin">
          <color theme="7" tint="-0.499984740745262"/>
        </top>
        <bottom style="thin">
          <color theme="7" tint="-0.499984740745262"/>
        </bottom>
        <vertical/>
        <horizontal/>
      </border>
    </dxf>
    <dxf>
      <font>
        <b/>
        <color theme="1"/>
      </font>
      <border>
        <bottom style="thin">
          <color theme="5" tint="-0.499984740745262"/>
        </bottom>
        <vertical/>
        <horizontal/>
      </border>
    </dxf>
    <dxf>
      <font>
        <sz val="11"/>
        <color theme="1"/>
      </font>
      <border>
        <left style="thin">
          <color theme="5" tint="-0.499984740745262"/>
        </left>
        <right style="thin">
          <color theme="5" tint="-0.499984740745262"/>
        </right>
        <top style="thin">
          <color theme="5" tint="-0.499984740745262"/>
        </top>
        <bottom style="thin">
          <color theme="5" tint="-0.499984740745262"/>
        </bottom>
        <vertical/>
        <horizontal/>
      </border>
    </dxf>
    <dxf>
      <font>
        <b/>
        <color theme="1"/>
      </font>
      <border>
        <bottom style="thin">
          <color theme="6" tint="-0.499984740745262"/>
        </bottom>
        <vertical/>
        <horizontal/>
      </border>
    </dxf>
    <dxf>
      <font>
        <color theme="1"/>
      </font>
      <border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5"/>
        </left>
      </border>
    </dxf>
    <dxf>
      <fill>
        <patternFill patternType="none">
          <bgColor auto="1"/>
        </patternFill>
      </fill>
      <border>
        <left style="thin">
          <color theme="5"/>
        </left>
      </border>
    </dxf>
    <dxf>
      <border>
        <top style="thin">
          <color theme="5"/>
        </top>
      </border>
    </dxf>
    <dxf>
      <fill>
        <patternFill>
          <bgColor theme="5" tint="0.79998168889431442"/>
        </patternFill>
      </fill>
      <border>
        <top style="thin">
          <color theme="5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5"/>
        </top>
      </border>
    </dxf>
    <dxf>
      <font>
        <b/>
        <color theme="0"/>
      </font>
      <fill>
        <patternFill patternType="solid">
          <fgColor theme="5"/>
          <bgColor theme="5" tint="-0.499984740745262"/>
        </patternFill>
      </fill>
    </dxf>
    <dxf>
      <font>
        <color theme="1"/>
      </font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0"/>
      </font>
      <fill>
        <patternFill patternType="solid">
          <fgColor theme="6"/>
          <bgColor theme="6" tint="-0.499984740745262"/>
        </patternFill>
      </fill>
    </dxf>
    <dxf>
      <font>
        <color theme="1"/>
      </font>
      <border>
        <left style="thin">
          <color theme="6" tint="0.39997558519241921"/>
        </left>
        <right style="thin">
          <color theme="6" tint="0.39997558519241921"/>
        </right>
        <top style="thin">
          <color theme="6" tint="0.39997558519241921"/>
        </top>
        <bottom style="thin">
          <color theme="6" tint="0.39997558519241921"/>
        </bottom>
        <horizontal style="thin">
          <color theme="6" tint="0.39997558519241921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8" defaultTableStyle="TableStyleMedium2" defaultPivotStyle="PivotStyleLight16">
    <tableStyle name="Charitables &amp; Sponsorships" pivot="0" count="7" xr9:uid="{00000000-0011-0000-FFFF-FFFF00000000}">
      <tableStyleElement type="wholeTable" dxfId="64"/>
      <tableStyleElement type="headerRow" dxfId="63"/>
      <tableStyleElement type="totalRow" dxfId="62"/>
      <tableStyleElement type="firstColumn" dxfId="61"/>
      <tableStyleElement type="lastColumn" dxfId="60"/>
      <tableStyleElement type="firstRowStripe" dxfId="59"/>
      <tableStyleElement type="firstColumnStripe" dxfId="58"/>
    </tableStyle>
    <tableStyle name="Itemized Expenses" pivot="0" count="7" xr9:uid="{00000000-0011-0000-FFFF-FFFF01000000}">
      <tableStyleElement type="wholeTable" dxfId="57"/>
      <tableStyleElement type="headerRow" dxfId="56"/>
      <tableStyleElement type="totalRow" dxfId="55"/>
      <tableStyleElement type="firstColumn" dxfId="54"/>
      <tableStyleElement type="lastColumn" dxfId="53"/>
      <tableStyleElement type="firstRowStripe" dxfId="52"/>
      <tableStyleElement type="firstColumnStripe" dxfId="51"/>
    </tableStyle>
    <tableStyle name="Monthly Expenses Summary" pivot="0" count="9" xr9:uid="{00000000-0011-0000-FFFF-FFFF02000000}">
      <tableStyleElement type="wholeTable" dxfId="50"/>
      <tableStyleElement type="headerRow" dxfId="49"/>
      <tableStyleElement type="totalRow" dxfId="48"/>
      <tableStyleElement type="firstColumn" dxfId="47"/>
      <tableStyleElement type="lastColumn" dxfId="46"/>
      <tableStyleElement type="firstRowStripe" dxfId="45"/>
      <tableStyleElement type="secondRowStripe" dxfId="44"/>
      <tableStyleElement type="firstColumnStripe" dxfId="43"/>
      <tableStyleElement type="secondColumnStripe" dxfId="42"/>
    </tableStyle>
    <tableStyle name="Slicer Charitables &amp; Sponsorships" pivot="0" table="0" count="10" xr9:uid="{00000000-0011-0000-FFFF-FFFF03000000}">
      <tableStyleElement type="wholeTable" dxfId="41"/>
      <tableStyleElement type="headerRow" dxfId="40"/>
    </tableStyle>
    <tableStyle name="Slicer Itemized Expenses" pivot="0" table="0" count="10" xr9:uid="{00000000-0011-0000-FFFF-FFFF04000000}">
      <tableStyleElement type="wholeTable" dxfId="39"/>
      <tableStyleElement type="headerRow" dxfId="38"/>
    </tableStyle>
    <tableStyle name="Slicer Monthly Expenses Summary" pivot="0" table="0" count="10" xr9:uid="{00000000-0011-0000-FFFF-FFFF05000000}">
      <tableStyleElement type="wholeTable" dxfId="37"/>
      <tableStyleElement type="headerRow" dxfId="36"/>
    </tableStyle>
    <tableStyle name="SlicerStyleDark4 2" pivot="0" table="0" count="10" xr9:uid="{00000000-0011-0000-FFFF-FFFF06000000}">
      <tableStyleElement type="wholeTable" dxfId="35"/>
      <tableStyleElement type="headerRow" dxfId="34"/>
    </tableStyle>
    <tableStyle name="YTD Budget Summary" pivot="0" count="9" xr9:uid="{00000000-0011-0000-FFFF-FFFF07000000}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firstRowStripe" dxfId="28"/>
      <tableStyleElement type="secondRowStripe" dxfId="27"/>
      <tableStyleElement type="firstColumnStripe" dxfId="26"/>
      <tableStyleElement type="secondColumnStripe" dxfId="25"/>
    </tableStyle>
  </tableStyles>
  <colors>
    <mruColors>
      <color rgb="FFFBD0BB"/>
      <color rgb="FFFEEFE2"/>
      <color rgb="FFFCE1D4"/>
      <color rgb="FF99CCFF"/>
      <color rgb="FFFEF5E6"/>
      <color rgb="FFECF3F4"/>
      <color rgb="FFFFFFCC"/>
      <color rgb="FFEBE6D5"/>
      <color rgb="FFEEF5F6"/>
      <color rgb="FFEDF7AF"/>
    </mruColors>
  </colors>
  <extLst>
    <ext xmlns:x14="http://schemas.microsoft.com/office/spreadsheetml/2009/9/main" uri="{46F421CA-312F-682f-3DD2-61675219B42D}">
      <x14:dxfs count="32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7" tint="-0.249977111117893"/>
          </font>
          <fill>
            <patternFill patternType="solid">
              <fgColor theme="7" tint="0.59999389629810485"/>
              <bgColor theme="7" tint="0.59999389629810485"/>
            </patternFill>
          </fill>
          <border>
            <left style="thin">
              <color theme="7" tint="0.59999389629810485"/>
            </left>
            <right style="thin">
              <color theme="7" tint="0.59999389629810485"/>
            </right>
            <top style="thin">
              <color theme="7" tint="0.59999389629810485"/>
            </top>
            <bottom style="thin">
              <color theme="7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7"/>
              <bgColor theme="7" tint="-0.499984740745262"/>
            </patternFill>
          </fill>
          <border>
            <left style="thin">
              <color theme="7" tint="-0.499984740745262"/>
            </left>
            <right style="thin">
              <color theme="7" tint="-0.499984740745262"/>
            </right>
            <top style="thin">
              <color theme="7" tint="-0.499984740745262"/>
            </top>
            <bottom style="thin">
              <color theme="7" tint="-0.499984740745262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5" tint="-0.249977111117893"/>
          </font>
          <fill>
            <patternFill patternType="solid">
              <fgColor theme="5" tint="0.59999389629810485"/>
              <bgColor theme="5" tint="0.59999389629810485"/>
            </patternFill>
          </fill>
          <border>
            <left style="thin">
              <color theme="5" tint="0.59999389629810485"/>
            </left>
            <right style="thin">
              <color theme="5" tint="0.59999389629810485"/>
            </right>
            <top style="thin">
              <color theme="5" tint="0.59999389629810485"/>
            </top>
            <bottom style="thin">
              <color theme="5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5"/>
              <bgColor theme="5" tint="-0.499984740745262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6" tint="-0.249977111117893"/>
          </font>
          <fill>
            <patternFill patternType="solid">
              <fgColor theme="6" tint="0.59999389629810485"/>
              <bgColor theme="6" tint="0.59999389629810485"/>
            </patternFill>
          </fill>
          <border>
            <left style="thin">
              <color theme="6" tint="0.59999389629810485"/>
            </left>
            <right style="thin">
              <color theme="6" tint="0.59999389629810485"/>
            </right>
            <top style="thin">
              <color theme="6" tint="0.59999389629810485"/>
            </top>
            <bottom style="thin">
              <color theme="6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6"/>
              <bgColor theme="6" tint="-0.499984740745262"/>
            </patternFill>
          </fill>
          <border>
            <left style="thin">
              <color theme="6" tint="-0.499984740745262"/>
            </left>
            <right style="thin">
              <color theme="6" tint="-0.499984740745262"/>
            </right>
            <top style="thin">
              <color theme="6" tint="-0.499984740745262"/>
            </top>
            <bottom style="thin">
              <color theme="6" tint="-0.499984740745262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4" tint="-0.499984740745262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 Charitables &amp; Sponsorships">
          <x14:slicerStyleElements>
            <x14:slicerStyleElement type="unselectedItemWithData" dxfId="31"/>
            <x14:slicerStyleElement type="unselectedItemWithNoData" dxfId="30"/>
            <x14:slicerStyleElement type="selectedItemWithData" dxfId="29"/>
            <x14:slicerStyleElement type="selectedItemWithNoData" dxfId="28"/>
            <x14:slicerStyleElement type="hoveredUnselectedItemWithData" dxfId="27"/>
            <x14:slicerStyleElement type="hoveredSelectedItemWithData" dxfId="26"/>
            <x14:slicerStyleElement type="hoveredUnselectedItemWithNoData" dxfId="25"/>
            <x14:slicerStyleElement type="hoveredSelectedItemWithNoData" dxfId="24"/>
          </x14:slicerStyleElements>
        </x14:slicerStyle>
        <x14:slicerStyle name="Slicer Itemized Expenses">
          <x14:slicerStyleElements>
            <x14:slicerStyleElement type="unselectedItemWithData" dxfId="23"/>
            <x14:slicerStyleElement type="unselectedItemWithNoData" dxfId="22"/>
            <x14:slicerStyleElement type="selectedItemWithData" dxfId="21"/>
            <x14:slicerStyleElement type="selectedItemWithNoData" dxfId="20"/>
            <x14:slicerStyleElement type="hoveredUnselectedItemWithData" dxfId="19"/>
            <x14:slicerStyleElement type="hoveredSelectedItemWithData" dxfId="18"/>
            <x14:slicerStyleElement type="hoveredUnselectedItemWithNoData" dxfId="17"/>
            <x14:slicerStyleElement type="hoveredSelectedItemWithNoData" dxfId="16"/>
          </x14:slicerStyleElements>
        </x14:slicerStyle>
        <x14:slicerStyle name="Slicer Monthly Expenses Summary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SlicerStyleDark4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18" Type="http://schemas.openxmlformats.org/officeDocument/2006/relationships/customXml" Target="../customXml/item8.xml"/><Relationship Id="rId26" Type="http://schemas.openxmlformats.org/officeDocument/2006/relationships/customXml" Target="../customXml/item16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1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17" Type="http://schemas.openxmlformats.org/officeDocument/2006/relationships/customXml" Target="../customXml/item7.xml"/><Relationship Id="rId25" Type="http://schemas.openxmlformats.org/officeDocument/2006/relationships/customXml" Target="../customXml/item1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20" Type="http://schemas.openxmlformats.org/officeDocument/2006/relationships/customXml" Target="../customXml/item10.xml"/><Relationship Id="rId29" Type="http://schemas.openxmlformats.org/officeDocument/2006/relationships/customXml" Target="../customXml/item19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24" Type="http://schemas.openxmlformats.org/officeDocument/2006/relationships/customXml" Target="../customXml/item14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23" Type="http://schemas.openxmlformats.org/officeDocument/2006/relationships/customXml" Target="../customXml/item13.xml"/><Relationship Id="rId28" Type="http://schemas.openxmlformats.org/officeDocument/2006/relationships/customXml" Target="../customXml/item18.xml"/><Relationship Id="rId10" Type="http://schemas.openxmlformats.org/officeDocument/2006/relationships/calcChain" Target="calcChain.xml"/><Relationship Id="rId19" Type="http://schemas.openxmlformats.org/officeDocument/2006/relationships/customXml" Target="../customXml/item9.xml"/><Relationship Id="rId31" Type="http://schemas.openxmlformats.org/officeDocument/2006/relationships/customXml" Target="../customXml/item21.xml"/><Relationship Id="rId4" Type="http://schemas.openxmlformats.org/officeDocument/2006/relationships/worksheet" Target="worksheets/sheet4.xml"/><Relationship Id="rId9" Type="http://schemas.microsoft.com/office/2017/10/relationships/person" Target="persons/person.xml"/><Relationship Id="rId14" Type="http://schemas.openxmlformats.org/officeDocument/2006/relationships/customXml" Target="../customXml/item4.xml"/><Relationship Id="rId22" Type="http://schemas.openxmlformats.org/officeDocument/2006/relationships/customXml" Target="../customXml/item12.xml"/><Relationship Id="rId27" Type="http://schemas.openxmlformats.org/officeDocument/2006/relationships/customXml" Target="../customXml/item17.xml"/><Relationship Id="rId30" Type="http://schemas.openxmlformats.org/officeDocument/2006/relationships/customXml" Target="../customXml/item20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CHARITABLES &amp; SPONSORSHIPS'!A1"/><Relationship Id="rId1" Type="http://schemas.openxmlformats.org/officeDocument/2006/relationships/hyperlink" Target="#'MONTHLY EXPENSES SUMMARY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ITEMIZED EXPENS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163830</xdr:rowOff>
    </xdr:from>
    <xdr:to>
      <xdr:col>4</xdr:col>
      <xdr:colOff>731520</xdr:colOff>
      <xdr:row>0</xdr:row>
      <xdr:rowOff>438150</xdr:rowOff>
    </xdr:to>
    <xdr:sp macro="" textlink="">
      <xdr:nvSpPr>
        <xdr:cNvPr id="6" name="Left Arrow 8" descr="Left navigation button">
          <a:hlinkClick xmlns:r="http://schemas.openxmlformats.org/officeDocument/2006/relationships" r:id="rId1" tooltip="Select to navigate to MONTHLY EXPENSES SUMMARY worksheet"/>
          <a:extLst>
            <a:ext uri="{FF2B5EF4-FFF2-40B4-BE49-F238E27FC236}">
              <a16:creationId xmlns:a16="http://schemas.microsoft.com/office/drawing/2014/main" id="{C73DCBEF-D9FA-437D-96E6-AA3A4598F772}"/>
            </a:ext>
          </a:extLst>
        </xdr:cNvPr>
        <xdr:cNvSpPr/>
      </xdr:nvSpPr>
      <xdr:spPr>
        <a:xfrm>
          <a:off x="182880" y="163830"/>
          <a:ext cx="731520" cy="274320"/>
        </a:xfrm>
        <a:prstGeom prst="leftArrow">
          <a:avLst>
            <a:gd name="adj1" fmla="val 100000"/>
            <a:gd name="adj2" fmla="val 50000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+mj-lt"/>
            </a:rPr>
            <a:t>PREV</a:t>
          </a:r>
        </a:p>
      </xdr:txBody>
    </xdr:sp>
    <xdr:clientData fPrintsWithSheet="0"/>
  </xdr:twoCellAnchor>
  <xdr:twoCellAnchor editAs="oneCell">
    <xdr:from>
      <xdr:col>1</xdr:col>
      <xdr:colOff>0</xdr:colOff>
      <xdr:row>0</xdr:row>
      <xdr:rowOff>163830</xdr:rowOff>
    </xdr:from>
    <xdr:to>
      <xdr:col>1</xdr:col>
      <xdr:colOff>731520</xdr:colOff>
      <xdr:row>0</xdr:row>
      <xdr:rowOff>438150</xdr:rowOff>
    </xdr:to>
    <xdr:sp macro="" textlink="">
      <xdr:nvSpPr>
        <xdr:cNvPr id="7" name="Right Arrow 7" descr="Right navigation button">
          <a:hlinkClick xmlns:r="http://schemas.openxmlformats.org/officeDocument/2006/relationships" r:id="rId2" tooltip="Select to navigate to CHARITABLES &amp; SPONSORSHIPS worksheet"/>
          <a:extLst>
            <a:ext uri="{FF2B5EF4-FFF2-40B4-BE49-F238E27FC236}">
              <a16:creationId xmlns:a16="http://schemas.microsoft.com/office/drawing/2014/main" id="{97F0CB6F-94CE-461E-AB25-E2B12DF600B2}"/>
            </a:ext>
          </a:extLst>
        </xdr:cNvPr>
        <xdr:cNvSpPr/>
      </xdr:nvSpPr>
      <xdr:spPr>
        <a:xfrm>
          <a:off x="1028700" y="163830"/>
          <a:ext cx="731520" cy="274320"/>
        </a:xfrm>
        <a:prstGeom prst="rightArrow">
          <a:avLst>
            <a:gd name="adj1" fmla="val 100000"/>
            <a:gd name="adj2" fmla="val 59091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+mj-lt"/>
            </a:rPr>
            <a:t>NEXT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167640</xdr:rowOff>
    </xdr:from>
    <xdr:to>
      <xdr:col>1</xdr:col>
      <xdr:colOff>731520</xdr:colOff>
      <xdr:row>0</xdr:row>
      <xdr:rowOff>441960</xdr:rowOff>
    </xdr:to>
    <xdr:sp macro="" textlink="">
      <xdr:nvSpPr>
        <xdr:cNvPr id="6" name="Left Arrow 6" descr="Left navigation button">
          <a:hlinkClick xmlns:r="http://schemas.openxmlformats.org/officeDocument/2006/relationships" r:id="rId1" tooltip="Select to navigate to ITEMIZED EXPENSES worksheet"/>
          <a:extLst>
            <a:ext uri="{FF2B5EF4-FFF2-40B4-BE49-F238E27FC236}">
              <a16:creationId xmlns:a16="http://schemas.microsoft.com/office/drawing/2014/main" id="{F4EC4B53-35E1-49AB-9992-C7C94F4BE626}"/>
            </a:ext>
          </a:extLst>
        </xdr:cNvPr>
        <xdr:cNvSpPr/>
      </xdr:nvSpPr>
      <xdr:spPr>
        <a:xfrm>
          <a:off x="182880" y="167640"/>
          <a:ext cx="731520" cy="274320"/>
        </a:xfrm>
        <a:prstGeom prst="leftArrow">
          <a:avLst>
            <a:gd name="adj1" fmla="val 100000"/>
            <a:gd name="adj2" fmla="val 50000"/>
          </a:avLst>
        </a:prstGeom>
        <a:solidFill>
          <a:srgbClr val="2F2F2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+mj-lt"/>
            </a:rPr>
            <a:t>PREV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409</xdr:col>
      <xdr:colOff>251460</xdr:colOff>
      <xdr:row>72</xdr:row>
      <xdr:rowOff>137160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3189DA8-E7FC-B1A9-E860-3EB66B0F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77860" cy="1659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83820</xdr:colOff>
      <xdr:row>38</xdr:row>
      <xdr:rowOff>53340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26971EA-8824-4ADA-22C6-0EF11545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08620" cy="8740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ItemizedExpenses" displayName="ItemizedExpenses" ref="B4:K66" totalsRowShown="0" headerRowDxfId="24" dataDxfId="22" headerRowBorderDxfId="23" tableBorderDxfId="21" totalsRowBorderDxfId="20">
  <autoFilter ref="B4:K66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2" xr3:uid="{00000000-0010-0000-0200-000002000000}" name="Payment Date on card or when cheque written" dataDxfId="19" dataCellStyle="Date"/>
    <tableColumn id="10" xr3:uid="{75A607E4-8B6F-4472-B4E0-5DE0B6222564}" name="Payment Type" dataDxfId="18" dataCellStyle="Date"/>
    <tableColumn id="6" xr3:uid="{00000000-0010-0000-0200-000006000000}" name="Payee" dataDxfId="17"/>
    <tableColumn id="1" xr3:uid="{00000000-0010-0000-0200-000001000000}" name="Nom Code" dataDxfId="16" dataCellStyle="Comma"/>
    <tableColumn id="11" xr3:uid="{9AC917AB-9366-4C67-B18A-93D4DF51D320}" name="Category" dataDxfId="15" dataCellStyle="Comma"/>
    <tableColumn id="12" xr3:uid="{66540342-F4ED-437D-B0F5-E1B0F7094284}" name="Sub Category" dataDxfId="14" dataCellStyle="Comma"/>
    <tableColumn id="5" xr3:uid="{00000000-0010-0000-0200-000005000000}" name="Total Amount" dataDxfId="13" dataCellStyle="Comma"/>
    <tableColumn id="3" xr3:uid="{00000000-0010-0000-0200-000003000000}" name="VAT" dataDxfId="12" dataCellStyle="Comma"/>
    <tableColumn id="7" xr3:uid="{829917FF-CB15-45DE-BC4D-DFC1F544BD7B}" name="VAT Total" dataDxfId="11">
      <calculatedColumnFormula>SUM($I$5:I5)</calculatedColumnFormula>
    </tableColumn>
    <tableColumn id="8" xr3:uid="{2B43E530-75E3-4935-8BDB-61861AB63F84}" name="Notes" dataDxfId="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Enter G/L code and related information.  Check amounts on this table will drive the monthly expenses summary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Other" displayName="Other" ref="B4:H21" totalsRowShown="0" headerRowDxfId="9" dataDxfId="7" headerRowBorderDxfId="8">
  <autoFilter ref="B4:H21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300-000001000000}" name="Folio" dataDxfId="6" dataCellStyle="Comma"/>
    <tableColumn id="2" xr3:uid="{00000000-0010-0000-0300-000002000000}" name="Date" dataDxfId="5" dataCellStyle="Date"/>
    <tableColumn id="9" xr3:uid="{00000000-0010-0000-0300-000009000000}" name="Category" dataDxfId="4" dataCellStyle="Date"/>
    <tableColumn id="3" xr3:uid="{00000000-0010-0000-0300-000003000000}" name="Description" dataDxfId="3"/>
    <tableColumn id="4" xr3:uid="{00000000-0010-0000-0300-000004000000}" name="Amount" dataDxfId="2" dataCellStyle="Currency [0]"/>
    <tableColumn id="7" xr3:uid="{845CCA32-EC35-45A8-948A-2246A8A4EBA2}" name="Account Type" dataDxfId="1" dataCellStyle="Currency [0]"/>
    <tableColumn id="6" xr3:uid="{00000000-0010-0000-0300-000006000000}" name="Paid by" dataDxfId="0"/>
  </tableColumns>
  <tableStyleInfo name="Charitables &amp; Sponsorships" showFirstColumn="0" showLastColumn="0" showRowStripes="1" showColumnStripes="0"/>
  <extLst>
    <ext xmlns:x14="http://schemas.microsoft.com/office/spreadsheetml/2009/9/main" uri="{504A1905-F514-4f6f-8877-14C23A59335A}">
      <x14:table altTextSummary="Enter G/L code, Date when Check Request Initiated, Requested by &amp; Payee names, Check Amount, Used for, Previous Year Contribution, Method of Distribution &amp; File Date in this table"/>
    </ext>
  </extLst>
</table>
</file>

<file path=xl/theme/theme1.xml><?xml version="1.0" encoding="utf-8"?>
<a:theme xmlns:a="http://schemas.openxmlformats.org/drawingml/2006/main" name="Office Theme">
  <a:themeElements>
    <a:clrScheme name="General ledger">
      <a:dk1>
        <a:srgbClr val="3F3F3F"/>
      </a:dk1>
      <a:lt1>
        <a:srgbClr val="FFFFFF"/>
      </a:lt1>
      <a:dk2>
        <a:srgbClr val="23070B"/>
      </a:dk2>
      <a:lt2>
        <a:srgbClr val="F4F1E7"/>
      </a:lt2>
      <a:accent1>
        <a:srgbClr val="F9AC1E"/>
      </a:accent1>
      <a:accent2>
        <a:srgbClr val="7AB88E"/>
      </a:accent2>
      <a:accent3>
        <a:srgbClr val="F48C59"/>
      </a:accent3>
      <a:accent4>
        <a:srgbClr val="70A8B0"/>
      </a:accent4>
      <a:accent5>
        <a:srgbClr val="F7913D"/>
      </a:accent5>
      <a:accent6>
        <a:srgbClr val="935961"/>
      </a:accent6>
      <a:hlink>
        <a:srgbClr val="70A8B0"/>
      </a:hlink>
      <a:folHlink>
        <a:srgbClr val="967DA7"/>
      </a:folHlink>
    </a:clrScheme>
    <a:fontScheme name="Custom 45">
      <a:majorFont>
        <a:latin typeface="Gill Sans MT"/>
        <a:ea typeface=""/>
        <a:cs typeface=""/>
      </a:majorFont>
      <a:minorFont>
        <a:latin typeface="Gill Sans M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F2F2F"/>
    <pageSetUpPr fitToPage="1"/>
  </sheetPr>
  <dimension ref="A1:AZS66"/>
  <sheetViews>
    <sheetView showGridLines="0" zoomScale="80" zoomScaleNormal="80" workbookViewId="0">
      <selection activeCell="K4" sqref="K4"/>
    </sheetView>
  </sheetViews>
  <sheetFormatPr defaultColWidth="8.77734375" defaultRowHeight="30" customHeight="1" x14ac:dyDescent="0.5"/>
  <cols>
    <col min="1" max="1" width="2.6640625" customWidth="1"/>
    <col min="2" max="2" width="21.88671875" customWidth="1"/>
    <col min="3" max="3" width="15.44140625" customWidth="1"/>
    <col min="4" max="4" width="45.44140625" customWidth="1"/>
    <col min="5" max="5" width="12.33203125" customWidth="1"/>
    <col min="6" max="6" width="39" customWidth="1"/>
    <col min="7" max="7" width="30.88671875" customWidth="1"/>
    <col min="8" max="8" width="17.6640625" customWidth="1"/>
    <col min="9" max="9" width="8.6640625" customWidth="1"/>
    <col min="10" max="10" width="11.77734375" customWidth="1"/>
    <col min="11" max="11" width="35.109375" customWidth="1"/>
  </cols>
  <sheetData>
    <row r="1" spans="1:11" ht="42.6" customHeight="1" x14ac:dyDescent="0.5">
      <c r="H1" s="15"/>
      <c r="J1" s="33"/>
      <c r="K1" s="34"/>
    </row>
    <row r="2" spans="1:11" ht="51.75" customHeight="1" x14ac:dyDescent="0.5">
      <c r="B2" s="21" t="s">
        <v>52</v>
      </c>
      <c r="C2" s="20"/>
      <c r="D2" s="20"/>
      <c r="E2" s="20"/>
      <c r="F2" s="20"/>
      <c r="G2" s="20"/>
      <c r="H2" s="20"/>
      <c r="I2" s="20"/>
    </row>
    <row r="3" spans="1:11" ht="30" customHeight="1" x14ac:dyDescent="0.5">
      <c r="B3" s="104" t="s">
        <v>165</v>
      </c>
      <c r="C3" s="18"/>
      <c r="D3" s="16"/>
      <c r="E3" s="18"/>
      <c r="F3" s="18"/>
      <c r="G3" s="31" t="s">
        <v>46</v>
      </c>
      <c r="H3" s="30">
        <f>SUM(ItemizedExpenses[Total Amount])</f>
        <v>13476.040000000003</v>
      </c>
      <c r="I3" s="18"/>
    </row>
    <row r="4" spans="1:11" ht="72.599999999999994" customHeight="1" x14ac:dyDescent="0.5">
      <c r="B4" s="171" t="s">
        <v>47</v>
      </c>
      <c r="C4" s="171" t="s">
        <v>25</v>
      </c>
      <c r="D4" s="171" t="s">
        <v>3</v>
      </c>
      <c r="E4" s="171" t="s">
        <v>41</v>
      </c>
      <c r="F4" s="171" t="s">
        <v>4</v>
      </c>
      <c r="G4" s="171" t="s">
        <v>26</v>
      </c>
      <c r="H4" s="171" t="s">
        <v>38</v>
      </c>
      <c r="I4" s="171" t="s">
        <v>31</v>
      </c>
      <c r="J4" s="172" t="s">
        <v>42</v>
      </c>
      <c r="K4" s="173" t="s">
        <v>45</v>
      </c>
    </row>
    <row r="5" spans="1:11" ht="43.5" customHeight="1" x14ac:dyDescent="0.5">
      <c r="B5" s="48">
        <v>45761</v>
      </c>
      <c r="C5" s="51" t="s">
        <v>43</v>
      </c>
      <c r="D5" s="61" t="s">
        <v>189</v>
      </c>
      <c r="E5" s="52">
        <v>3020</v>
      </c>
      <c r="F5" s="53" t="s">
        <v>20</v>
      </c>
      <c r="G5" s="53" t="s">
        <v>20</v>
      </c>
      <c r="H5" s="54">
        <v>90.97</v>
      </c>
      <c r="I5" s="55">
        <v>15.16</v>
      </c>
      <c r="J5" s="60">
        <f>SUM($I$5:I5)</f>
        <v>15.16</v>
      </c>
      <c r="K5" s="100" t="s">
        <v>49</v>
      </c>
    </row>
    <row r="6" spans="1:11" ht="75.599999999999994" customHeight="1" x14ac:dyDescent="0.5">
      <c r="B6" s="48">
        <v>45762</v>
      </c>
      <c r="C6" s="51" t="s">
        <v>166</v>
      </c>
      <c r="D6" s="61" t="s">
        <v>63</v>
      </c>
      <c r="E6" s="52">
        <v>1070</v>
      </c>
      <c r="F6" s="53" t="s">
        <v>12</v>
      </c>
      <c r="G6" s="53" t="s">
        <v>12</v>
      </c>
      <c r="H6" s="54">
        <v>15</v>
      </c>
      <c r="I6" s="55">
        <v>0</v>
      </c>
      <c r="J6" s="60">
        <f>SUM($I$5:I6)</f>
        <v>15.16</v>
      </c>
      <c r="K6" s="100" t="s">
        <v>48</v>
      </c>
    </row>
    <row r="7" spans="1:11" ht="39.6" customHeight="1" x14ac:dyDescent="0.5">
      <c r="A7" s="50"/>
      <c r="B7" s="48">
        <v>45762</v>
      </c>
      <c r="C7" s="51" t="s">
        <v>166</v>
      </c>
      <c r="D7" s="61" t="s">
        <v>50</v>
      </c>
      <c r="E7" s="52">
        <v>3050</v>
      </c>
      <c r="F7" s="53" t="s">
        <v>23</v>
      </c>
      <c r="G7" s="53" t="s">
        <v>23</v>
      </c>
      <c r="H7" s="54">
        <v>768</v>
      </c>
      <c r="I7" s="55">
        <v>128</v>
      </c>
      <c r="J7" s="60">
        <f>SUM($I$5:I7)</f>
        <v>143.16</v>
      </c>
      <c r="K7" s="100" t="s">
        <v>51</v>
      </c>
    </row>
    <row r="8" spans="1:11" ht="51" customHeight="1" x14ac:dyDescent="0.5">
      <c r="B8" s="48">
        <v>45762</v>
      </c>
      <c r="C8" s="51" t="s">
        <v>166</v>
      </c>
      <c r="D8" s="61" t="s">
        <v>53</v>
      </c>
      <c r="E8" s="56">
        <v>1070</v>
      </c>
      <c r="F8" s="53" t="s">
        <v>12</v>
      </c>
      <c r="G8" s="53" t="s">
        <v>12</v>
      </c>
      <c r="H8" s="57">
        <v>87.6</v>
      </c>
      <c r="I8" s="58">
        <v>14.6</v>
      </c>
      <c r="J8" s="60">
        <f>SUM($I$5:I8)</f>
        <v>157.76</v>
      </c>
      <c r="K8" s="100" t="s">
        <v>65</v>
      </c>
    </row>
    <row r="9" spans="1:11" ht="37.5" customHeight="1" x14ac:dyDescent="0.5">
      <c r="B9" s="48">
        <v>45762</v>
      </c>
      <c r="C9" s="51" t="s">
        <v>166</v>
      </c>
      <c r="D9" s="61" t="s">
        <v>54</v>
      </c>
      <c r="E9" s="56">
        <v>1090</v>
      </c>
      <c r="F9" s="53" t="s">
        <v>55</v>
      </c>
      <c r="G9" s="53" t="s">
        <v>55</v>
      </c>
      <c r="H9" s="57">
        <v>60</v>
      </c>
      <c r="I9" s="58">
        <v>10</v>
      </c>
      <c r="J9" s="60">
        <f>SUM($I$5:I9)</f>
        <v>167.76</v>
      </c>
      <c r="K9" s="100" t="s">
        <v>64</v>
      </c>
    </row>
    <row r="10" spans="1:11" ht="37.5" customHeight="1" x14ac:dyDescent="0.5">
      <c r="B10" s="59">
        <v>45789</v>
      </c>
      <c r="C10" s="51" t="s">
        <v>166</v>
      </c>
      <c r="D10" s="76" t="s">
        <v>54</v>
      </c>
      <c r="E10" s="52">
        <v>1090</v>
      </c>
      <c r="F10" s="53" t="s">
        <v>55</v>
      </c>
      <c r="G10" s="53" t="s">
        <v>55</v>
      </c>
      <c r="H10" s="54">
        <v>161.26</v>
      </c>
      <c r="I10" s="55">
        <v>26.88</v>
      </c>
      <c r="J10" s="60">
        <f>SUM($I$5:I10)</f>
        <v>194.64</v>
      </c>
      <c r="K10" s="101" t="s">
        <v>86</v>
      </c>
    </row>
    <row r="11" spans="1:11" ht="37.5" customHeight="1" x14ac:dyDescent="0.5">
      <c r="B11" s="59">
        <v>45789</v>
      </c>
      <c r="C11" s="51" t="s">
        <v>166</v>
      </c>
      <c r="D11" s="61" t="s">
        <v>54</v>
      </c>
      <c r="E11" s="52">
        <v>1090</v>
      </c>
      <c r="F11" s="53" t="s">
        <v>55</v>
      </c>
      <c r="G11" s="53" t="s">
        <v>55</v>
      </c>
      <c r="H11" s="54">
        <v>144</v>
      </c>
      <c r="I11" s="55">
        <v>24</v>
      </c>
      <c r="J11" s="60">
        <f>SUM($I$5:I11)</f>
        <v>218.64</v>
      </c>
      <c r="K11" s="101" t="s">
        <v>87</v>
      </c>
    </row>
    <row r="12" spans="1:11" ht="48.6" customHeight="1" x14ac:dyDescent="0.5">
      <c r="B12" s="59">
        <v>45789</v>
      </c>
      <c r="C12" s="51" t="s">
        <v>166</v>
      </c>
      <c r="D12" s="76" t="s">
        <v>88</v>
      </c>
      <c r="E12" s="52">
        <v>2010</v>
      </c>
      <c r="F12" s="53" t="s">
        <v>15</v>
      </c>
      <c r="G12" s="53" t="s">
        <v>15</v>
      </c>
      <c r="H12" s="54">
        <v>46.3</v>
      </c>
      <c r="I12" s="55">
        <v>0</v>
      </c>
      <c r="J12" s="60">
        <f>SUM($I$5:I12)</f>
        <v>218.64</v>
      </c>
      <c r="K12" s="100" t="s">
        <v>112</v>
      </c>
    </row>
    <row r="13" spans="1:11" ht="39" customHeight="1" x14ac:dyDescent="0.5">
      <c r="B13" s="48">
        <v>45789</v>
      </c>
      <c r="C13" s="51" t="s">
        <v>166</v>
      </c>
      <c r="D13" s="61" t="s">
        <v>89</v>
      </c>
      <c r="E13" s="56">
        <v>3040</v>
      </c>
      <c r="F13" s="53" t="s">
        <v>90</v>
      </c>
      <c r="G13" s="53" t="s">
        <v>22</v>
      </c>
      <c r="H13" s="57">
        <v>529.20000000000005</v>
      </c>
      <c r="I13" s="58">
        <v>88.2</v>
      </c>
      <c r="J13" s="60">
        <f>SUM($I$5:I13)</f>
        <v>306.83999999999997</v>
      </c>
      <c r="K13" s="100" t="s">
        <v>167</v>
      </c>
    </row>
    <row r="14" spans="1:11" ht="22.2" customHeight="1" x14ac:dyDescent="0.5">
      <c r="B14" s="48">
        <v>45789</v>
      </c>
      <c r="C14" s="61" t="s">
        <v>166</v>
      </c>
      <c r="D14" s="61" t="s">
        <v>84</v>
      </c>
      <c r="E14" s="53">
        <v>1000</v>
      </c>
      <c r="F14" s="53" t="s">
        <v>5</v>
      </c>
      <c r="G14" s="53" t="s">
        <v>5</v>
      </c>
      <c r="H14" s="62">
        <v>249.52</v>
      </c>
      <c r="I14" s="63">
        <v>0</v>
      </c>
      <c r="J14" s="60">
        <f>SUM($I$5:I14)</f>
        <v>306.83999999999997</v>
      </c>
      <c r="K14" s="100" t="s">
        <v>91</v>
      </c>
    </row>
    <row r="15" spans="1:11" ht="22.2" customHeight="1" x14ac:dyDescent="0.5">
      <c r="B15" s="48">
        <v>45789</v>
      </c>
      <c r="C15" s="61" t="s">
        <v>166</v>
      </c>
      <c r="D15" s="61" t="s">
        <v>84</v>
      </c>
      <c r="E15" s="53">
        <v>1000</v>
      </c>
      <c r="F15" s="53" t="s">
        <v>5</v>
      </c>
      <c r="G15" s="53" t="s">
        <v>5</v>
      </c>
      <c r="H15" s="62">
        <v>249.52</v>
      </c>
      <c r="I15" s="63">
        <v>0</v>
      </c>
      <c r="J15" s="60">
        <f>SUM($I$5:I15)</f>
        <v>306.83999999999997</v>
      </c>
      <c r="K15" s="100" t="s">
        <v>92</v>
      </c>
    </row>
    <row r="16" spans="1:11" ht="34.200000000000003" customHeight="1" x14ac:dyDescent="0.5">
      <c r="B16" s="48">
        <v>45821</v>
      </c>
      <c r="C16" s="61" t="s">
        <v>166</v>
      </c>
      <c r="D16" s="61" t="s">
        <v>94</v>
      </c>
      <c r="E16" s="53">
        <v>1060</v>
      </c>
      <c r="F16" s="53" t="s">
        <v>11</v>
      </c>
      <c r="G16" s="53" t="s">
        <v>11</v>
      </c>
      <c r="H16" s="62">
        <v>806.67</v>
      </c>
      <c r="I16" s="63">
        <v>0</v>
      </c>
      <c r="J16" s="60">
        <f>SUM($I$5:I16)</f>
        <v>306.83999999999997</v>
      </c>
      <c r="K16" s="100" t="s">
        <v>95</v>
      </c>
    </row>
    <row r="17" spans="1:1371" s="65" customFormat="1" ht="32.25" customHeight="1" x14ac:dyDescent="0.5">
      <c r="A17" s="70"/>
      <c r="B17" s="48">
        <v>45825</v>
      </c>
      <c r="C17" s="61" t="s">
        <v>166</v>
      </c>
      <c r="D17" s="61" t="s">
        <v>96</v>
      </c>
      <c r="E17" s="53">
        <v>3040</v>
      </c>
      <c r="F17" s="53" t="s">
        <v>90</v>
      </c>
      <c r="G17" s="53" t="s">
        <v>22</v>
      </c>
      <c r="H17" s="62">
        <v>100</v>
      </c>
      <c r="I17" s="63">
        <v>16.670000000000002</v>
      </c>
      <c r="J17" s="60">
        <f>SUM($I$5:I17)</f>
        <v>323.51</v>
      </c>
      <c r="K17" s="100" t="s">
        <v>97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</row>
    <row r="18" spans="1:1371" s="65" customFormat="1" ht="22.2" customHeight="1" x14ac:dyDescent="0.5">
      <c r="A18" s="71"/>
      <c r="B18" s="48">
        <v>45825</v>
      </c>
      <c r="C18" s="61" t="s">
        <v>166</v>
      </c>
      <c r="D18" s="61" t="s">
        <v>89</v>
      </c>
      <c r="E18" s="53">
        <v>3040</v>
      </c>
      <c r="F18" s="53" t="s">
        <v>90</v>
      </c>
      <c r="G18" s="53" t="s">
        <v>22</v>
      </c>
      <c r="H18" s="62">
        <v>529.20000000000005</v>
      </c>
      <c r="I18" s="63">
        <v>88.2</v>
      </c>
      <c r="J18" s="60">
        <f>SUM($I$5:I18)</f>
        <v>411.71</v>
      </c>
      <c r="K18" s="100" t="s">
        <v>168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</row>
    <row r="19" spans="1:1371" s="65" customFormat="1" ht="22.2" customHeight="1" x14ac:dyDescent="0.5">
      <c r="A19" s="71"/>
      <c r="B19" s="48">
        <v>45825</v>
      </c>
      <c r="C19" s="61" t="s">
        <v>166</v>
      </c>
      <c r="D19" s="61" t="s">
        <v>85</v>
      </c>
      <c r="E19" s="53">
        <v>3030</v>
      </c>
      <c r="F19" s="53" t="s">
        <v>98</v>
      </c>
      <c r="G19" s="53" t="s">
        <v>98</v>
      </c>
      <c r="H19" s="62">
        <v>14.39</v>
      </c>
      <c r="I19" s="63">
        <v>2.4</v>
      </c>
      <c r="J19" s="60">
        <f>SUM($I$5:I19)</f>
        <v>414.10999999999996</v>
      </c>
      <c r="K19" s="100" t="s">
        <v>99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</row>
    <row r="20" spans="1:1371" s="65" customFormat="1" ht="22.2" customHeight="1" x14ac:dyDescent="0.5">
      <c r="A20" s="71"/>
      <c r="B20" s="48">
        <v>45825</v>
      </c>
      <c r="C20" s="61" t="s">
        <v>166</v>
      </c>
      <c r="D20" s="61" t="s">
        <v>85</v>
      </c>
      <c r="E20" s="53">
        <v>3030</v>
      </c>
      <c r="F20" s="53" t="s">
        <v>98</v>
      </c>
      <c r="G20" s="53" t="s">
        <v>98</v>
      </c>
      <c r="H20" s="77">
        <v>64.59</v>
      </c>
      <c r="I20" s="63">
        <v>10.77</v>
      </c>
      <c r="J20" s="60">
        <f>SUM($I$5:I20)</f>
        <v>424.87999999999994</v>
      </c>
      <c r="K20" s="100" t="s">
        <v>100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</row>
    <row r="21" spans="1:1371" s="65" customFormat="1" ht="39" customHeight="1" x14ac:dyDescent="0.5">
      <c r="A21" s="71"/>
      <c r="B21" s="48">
        <v>45825</v>
      </c>
      <c r="C21" s="61" t="s">
        <v>166</v>
      </c>
      <c r="D21" s="61" t="s">
        <v>84</v>
      </c>
      <c r="E21" s="53">
        <v>1000</v>
      </c>
      <c r="F21" s="53" t="s">
        <v>5</v>
      </c>
      <c r="G21" s="53" t="s">
        <v>5</v>
      </c>
      <c r="H21" s="57">
        <v>249.52</v>
      </c>
      <c r="I21" s="58">
        <v>0</v>
      </c>
      <c r="J21" s="60">
        <f>SUM($I$5:I21)</f>
        <v>424.87999999999994</v>
      </c>
      <c r="K21" s="100" t="s">
        <v>101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</row>
    <row r="22" spans="1:1371" s="65" customFormat="1" ht="33" customHeight="1" x14ac:dyDescent="0.5">
      <c r="A22" s="71">
        <v>2517</v>
      </c>
      <c r="B22" s="48">
        <v>45869</v>
      </c>
      <c r="C22" s="61" t="s">
        <v>166</v>
      </c>
      <c r="D22" s="61" t="s">
        <v>84</v>
      </c>
      <c r="E22" s="53">
        <v>1000</v>
      </c>
      <c r="F22" s="53" t="s">
        <v>5</v>
      </c>
      <c r="G22" s="53" t="s">
        <v>5</v>
      </c>
      <c r="H22" s="57">
        <v>249.52</v>
      </c>
      <c r="I22" s="58">
        <v>0</v>
      </c>
      <c r="J22" s="60">
        <f>SUM($I$5:I22)</f>
        <v>424.87999999999994</v>
      </c>
      <c r="K22" s="100" t="s">
        <v>105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</row>
    <row r="23" spans="1:1371" s="65" customFormat="1" ht="48" customHeight="1" x14ac:dyDescent="0.5">
      <c r="A23" s="71"/>
      <c r="B23" s="48">
        <v>45869</v>
      </c>
      <c r="C23" s="61" t="s">
        <v>166</v>
      </c>
      <c r="D23" s="61" t="s">
        <v>110</v>
      </c>
      <c r="E23" s="56">
        <v>1050</v>
      </c>
      <c r="F23" s="53" t="s">
        <v>10</v>
      </c>
      <c r="G23" s="53" t="s">
        <v>10</v>
      </c>
      <c r="H23" s="57">
        <v>50</v>
      </c>
      <c r="I23" s="58">
        <v>0</v>
      </c>
      <c r="J23" s="60">
        <f>SUM($I$5:I23)</f>
        <v>424.87999999999994</v>
      </c>
      <c r="K23" s="100" t="s">
        <v>169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</row>
    <row r="24" spans="1:1371" s="65" customFormat="1" ht="26.25" customHeight="1" x14ac:dyDescent="0.5">
      <c r="A24" s="71"/>
      <c r="B24" s="48">
        <v>45869</v>
      </c>
      <c r="C24" s="61" t="s">
        <v>166</v>
      </c>
      <c r="D24" s="61" t="s">
        <v>96</v>
      </c>
      <c r="E24" s="56">
        <v>1030</v>
      </c>
      <c r="F24" t="s">
        <v>8</v>
      </c>
      <c r="G24" t="s">
        <v>8</v>
      </c>
      <c r="H24" s="57">
        <v>39.79</v>
      </c>
      <c r="I24" s="58">
        <v>6.63</v>
      </c>
      <c r="J24" s="60">
        <f>SUM($I$5:I24)</f>
        <v>431.50999999999993</v>
      </c>
      <c r="K24" s="100" t="s">
        <v>106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</row>
    <row r="25" spans="1:1371" s="65" customFormat="1" ht="45" customHeight="1" x14ac:dyDescent="0.5">
      <c r="A25" s="71"/>
      <c r="B25" s="48">
        <v>45846</v>
      </c>
      <c r="C25" s="51" t="s">
        <v>43</v>
      </c>
      <c r="D25" s="61" t="s">
        <v>108</v>
      </c>
      <c r="E25" s="56">
        <v>1070</v>
      </c>
      <c r="F25" s="53" t="s">
        <v>12</v>
      </c>
      <c r="G25" s="53" t="s">
        <v>12</v>
      </c>
      <c r="H25" s="57">
        <v>19</v>
      </c>
      <c r="I25" s="58">
        <v>0</v>
      </c>
      <c r="J25" s="60">
        <f>SUM($I$5:I25)</f>
        <v>431.50999999999993</v>
      </c>
      <c r="K25" s="100" t="s">
        <v>113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</row>
    <row r="26" spans="1:1371" s="65" customFormat="1" ht="19.95" customHeight="1" x14ac:dyDescent="0.5">
      <c r="A26" s="72"/>
      <c r="B26" s="48">
        <v>45857</v>
      </c>
      <c r="C26" s="51" t="s">
        <v>109</v>
      </c>
      <c r="D26" s="61" t="s">
        <v>107</v>
      </c>
      <c r="E26" s="56">
        <v>1090</v>
      </c>
      <c r="F26" s="53" t="s">
        <v>55</v>
      </c>
      <c r="G26" s="53" t="s">
        <v>55</v>
      </c>
      <c r="H26" s="57">
        <v>47</v>
      </c>
      <c r="I26" s="58">
        <v>0</v>
      </c>
      <c r="J26" s="60">
        <f>SUM($I$5:I26)</f>
        <v>431.50999999999993</v>
      </c>
      <c r="K26" s="100" t="s">
        <v>114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</row>
    <row r="27" spans="1:1371" s="65" customFormat="1" ht="22.2" customHeight="1" x14ac:dyDescent="0.5">
      <c r="A27" s="73"/>
      <c r="B27" s="48">
        <v>45869</v>
      </c>
      <c r="C27" s="51" t="s">
        <v>166</v>
      </c>
      <c r="D27" s="61" t="s">
        <v>89</v>
      </c>
      <c r="E27" s="56">
        <v>3040</v>
      </c>
      <c r="F27" s="53" t="s">
        <v>90</v>
      </c>
      <c r="G27" s="53" t="s">
        <v>22</v>
      </c>
      <c r="H27" s="57">
        <v>529.20000000000005</v>
      </c>
      <c r="I27" s="58">
        <v>88.2</v>
      </c>
      <c r="J27" s="60">
        <f>SUM($I$5:I27)</f>
        <v>519.70999999999992</v>
      </c>
      <c r="K27" s="100" t="s">
        <v>170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</row>
    <row r="28" spans="1:1371" s="65" customFormat="1" ht="29.25" customHeight="1" x14ac:dyDescent="0.5">
      <c r="A28" s="74"/>
      <c r="B28" s="48">
        <v>45870</v>
      </c>
      <c r="C28" s="51" t="s">
        <v>166</v>
      </c>
      <c r="D28" s="61" t="s">
        <v>84</v>
      </c>
      <c r="E28" s="53">
        <v>1000</v>
      </c>
      <c r="F28" s="53" t="s">
        <v>5</v>
      </c>
      <c r="G28" s="53" t="s">
        <v>5</v>
      </c>
      <c r="H28" s="57">
        <v>249.52</v>
      </c>
      <c r="I28" s="58">
        <v>0</v>
      </c>
      <c r="J28" s="60">
        <f>SUM($I$5:I28)</f>
        <v>519.70999999999992</v>
      </c>
      <c r="K28" s="100" t="s">
        <v>115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</row>
    <row r="29" spans="1:1371" s="65" customFormat="1" ht="34.950000000000003" customHeight="1" x14ac:dyDescent="0.5">
      <c r="A29" s="74"/>
      <c r="B29" s="48">
        <v>45873</v>
      </c>
      <c r="C29" s="51" t="s">
        <v>43</v>
      </c>
      <c r="D29" s="61" t="s">
        <v>116</v>
      </c>
      <c r="E29" s="56">
        <v>1040</v>
      </c>
      <c r="F29" s="53" t="s">
        <v>9</v>
      </c>
      <c r="G29" s="53" t="s">
        <v>9</v>
      </c>
      <c r="H29" s="57">
        <v>36</v>
      </c>
      <c r="I29" s="58">
        <v>0</v>
      </c>
      <c r="J29" s="60">
        <f>SUM($I$5:I29)</f>
        <v>519.70999999999992</v>
      </c>
      <c r="K29" s="100" t="s">
        <v>171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</row>
    <row r="30" spans="1:1371" s="65" customFormat="1" ht="36.6" customHeight="1" x14ac:dyDescent="0.5">
      <c r="A30" s="74"/>
      <c r="B30" s="51">
        <v>45900</v>
      </c>
      <c r="C30" s="51" t="s">
        <v>166</v>
      </c>
      <c r="D30" s="61" t="s">
        <v>89</v>
      </c>
      <c r="E30" s="78">
        <v>3040</v>
      </c>
      <c r="F30" s="53" t="s">
        <v>90</v>
      </c>
      <c r="G30" s="53" t="s">
        <v>22</v>
      </c>
      <c r="H30" s="79">
        <v>529.20000000000005</v>
      </c>
      <c r="I30" s="80">
        <v>88.2</v>
      </c>
      <c r="J30" s="60">
        <f>SUM($I$5:I30)</f>
        <v>607.91</v>
      </c>
      <c r="K30" s="100" t="s">
        <v>117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</row>
    <row r="31" spans="1:1371" s="65" customFormat="1" ht="34.950000000000003" customHeight="1" x14ac:dyDescent="0.5">
      <c r="A31" s="74"/>
      <c r="B31" s="51">
        <v>45900</v>
      </c>
      <c r="C31" s="51" t="s">
        <v>166</v>
      </c>
      <c r="D31" s="61" t="s">
        <v>96</v>
      </c>
      <c r="E31" s="78">
        <v>1030</v>
      </c>
      <c r="F31" s="53" t="s">
        <v>8</v>
      </c>
      <c r="G31" s="53" t="s">
        <v>8</v>
      </c>
      <c r="H31" s="79">
        <v>8.27</v>
      </c>
      <c r="I31" s="80">
        <v>1.38</v>
      </c>
      <c r="J31" s="60">
        <f>SUM($I$5:I31)</f>
        <v>609.29</v>
      </c>
      <c r="K31" s="100" t="s">
        <v>172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</row>
    <row r="32" spans="1:1371" s="65" customFormat="1" ht="33.6" customHeight="1" x14ac:dyDescent="0.5">
      <c r="A32" s="74"/>
      <c r="B32" s="51">
        <v>45900</v>
      </c>
      <c r="C32" s="51" t="s">
        <v>166</v>
      </c>
      <c r="D32" s="61" t="s">
        <v>96</v>
      </c>
      <c r="E32" s="78">
        <v>1030</v>
      </c>
      <c r="F32" s="53" t="s">
        <v>8</v>
      </c>
      <c r="G32" s="53" t="s">
        <v>8</v>
      </c>
      <c r="H32" s="79">
        <v>3.79</v>
      </c>
      <c r="I32" s="80">
        <v>0.63</v>
      </c>
      <c r="J32" s="60">
        <f>SUM($I$5:I32)</f>
        <v>609.91999999999996</v>
      </c>
      <c r="K32" s="100" t="s">
        <v>173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</row>
    <row r="33" spans="1:1371" s="65" customFormat="1" ht="54" customHeight="1" x14ac:dyDescent="0.5">
      <c r="A33" s="74"/>
      <c r="B33" s="51">
        <v>45901</v>
      </c>
      <c r="C33" s="51" t="s">
        <v>166</v>
      </c>
      <c r="D33" s="61" t="s">
        <v>84</v>
      </c>
      <c r="E33" s="53">
        <v>1000</v>
      </c>
      <c r="F33" s="53" t="s">
        <v>5</v>
      </c>
      <c r="G33" s="53" t="s">
        <v>5</v>
      </c>
      <c r="H33" s="79">
        <v>360.52</v>
      </c>
      <c r="I33" s="80">
        <v>0</v>
      </c>
      <c r="J33" s="60">
        <f>SUM($I$5:I33)</f>
        <v>609.91999999999996</v>
      </c>
      <c r="K33" s="100" t="s">
        <v>174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</row>
    <row r="34" spans="1:1371" s="65" customFormat="1" ht="37.950000000000003" customHeight="1" x14ac:dyDescent="0.5">
      <c r="A34" s="74"/>
      <c r="B34" s="51">
        <v>45901</v>
      </c>
      <c r="C34" s="51" t="s">
        <v>166</v>
      </c>
      <c r="D34" s="61" t="s">
        <v>89</v>
      </c>
      <c r="E34" s="78">
        <v>3040</v>
      </c>
      <c r="F34" s="53" t="s">
        <v>90</v>
      </c>
      <c r="G34" s="53" t="s">
        <v>22</v>
      </c>
      <c r="H34" s="79">
        <v>529.20000000000005</v>
      </c>
      <c r="I34" s="80">
        <v>88.2</v>
      </c>
      <c r="J34" s="60">
        <f>SUM($I$5:I34)</f>
        <v>698.12</v>
      </c>
      <c r="K34" s="100" t="s">
        <v>124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</row>
    <row r="35" spans="1:1371" s="65" customFormat="1" ht="50.4" customHeight="1" x14ac:dyDescent="0.5">
      <c r="A35" s="75"/>
      <c r="B35" s="51">
        <v>45930</v>
      </c>
      <c r="C35" s="51" t="s">
        <v>166</v>
      </c>
      <c r="D35" s="61" t="s">
        <v>120</v>
      </c>
      <c r="E35" s="52">
        <v>2030</v>
      </c>
      <c r="F35" s="53" t="s">
        <v>121</v>
      </c>
      <c r="G35" s="53" t="s">
        <v>121</v>
      </c>
      <c r="H35" s="81">
        <v>200</v>
      </c>
      <c r="I35" s="55">
        <v>0</v>
      </c>
      <c r="J35" s="60">
        <f>SUM($I$5:I35)</f>
        <v>698.12</v>
      </c>
      <c r="K35" s="100" t="s">
        <v>122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</row>
    <row r="36" spans="1:1371" s="65" customFormat="1" ht="30" customHeight="1" x14ac:dyDescent="0.5">
      <c r="A36" s="74"/>
      <c r="B36" s="59">
        <v>45933</v>
      </c>
      <c r="C36" s="51" t="s">
        <v>166</v>
      </c>
      <c r="D36" s="61" t="s">
        <v>84</v>
      </c>
      <c r="E36" s="53">
        <v>1000</v>
      </c>
      <c r="F36" s="53" t="s">
        <v>5</v>
      </c>
      <c r="G36" s="53" t="s">
        <v>5</v>
      </c>
      <c r="H36" s="81">
        <v>256.12</v>
      </c>
      <c r="I36" s="55">
        <v>0</v>
      </c>
      <c r="J36" s="60">
        <f>SUM($I$5:I36)</f>
        <v>698.12</v>
      </c>
      <c r="K36" s="100" t="s">
        <v>126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</row>
    <row r="37" spans="1:1371" s="65" customFormat="1" ht="30" customHeight="1" x14ac:dyDescent="0.5">
      <c r="A37" s="74"/>
      <c r="B37" s="59">
        <v>45960</v>
      </c>
      <c r="C37" s="51" t="s">
        <v>166</v>
      </c>
      <c r="D37" s="61" t="s">
        <v>89</v>
      </c>
      <c r="E37" s="52">
        <v>3040</v>
      </c>
      <c r="F37" s="53" t="s">
        <v>90</v>
      </c>
      <c r="G37" s="53" t="s">
        <v>22</v>
      </c>
      <c r="H37" s="81">
        <v>529.20000000000005</v>
      </c>
      <c r="I37" s="55">
        <v>88.2</v>
      </c>
      <c r="J37" s="60">
        <f>SUM($I$5:I37)</f>
        <v>786.32</v>
      </c>
      <c r="K37" s="100" t="s">
        <v>128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</row>
    <row r="38" spans="1:1371" s="65" customFormat="1" ht="30" customHeight="1" x14ac:dyDescent="0.5">
      <c r="A38" s="74"/>
      <c r="B38" s="59">
        <v>45960</v>
      </c>
      <c r="C38" s="51" t="s">
        <v>166</v>
      </c>
      <c r="D38" s="61" t="s">
        <v>127</v>
      </c>
      <c r="E38" s="52">
        <v>3010</v>
      </c>
      <c r="F38" s="53" t="s">
        <v>19</v>
      </c>
      <c r="G38" s="53" t="s">
        <v>19</v>
      </c>
      <c r="H38" s="81">
        <v>110.4</v>
      </c>
      <c r="I38" s="55">
        <v>18.399999999999999</v>
      </c>
      <c r="J38" s="60">
        <f>SUM($I$5:I38)</f>
        <v>804.72</v>
      </c>
      <c r="K38" s="100" t="s">
        <v>175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</row>
    <row r="39" spans="1:1371" s="65" customFormat="1" ht="30" customHeight="1" x14ac:dyDescent="0.5">
      <c r="A39" s="74"/>
      <c r="B39" s="59">
        <v>45960</v>
      </c>
      <c r="C39" s="51" t="s">
        <v>166</v>
      </c>
      <c r="D39" s="61" t="s">
        <v>110</v>
      </c>
      <c r="E39" s="52">
        <v>2020</v>
      </c>
      <c r="F39" s="53" t="s">
        <v>16</v>
      </c>
      <c r="G39" s="53" t="s">
        <v>16</v>
      </c>
      <c r="H39" s="54">
        <v>200</v>
      </c>
      <c r="I39" s="55">
        <v>0</v>
      </c>
      <c r="J39" s="60">
        <f>SUM($I$5:I39)</f>
        <v>804.72</v>
      </c>
      <c r="K39" s="100" t="s">
        <v>129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</row>
    <row r="40" spans="1:1371" s="65" customFormat="1" ht="30" customHeight="1" x14ac:dyDescent="0.5">
      <c r="A40" s="74"/>
      <c r="B40" s="59">
        <v>45966</v>
      </c>
      <c r="C40" s="51" t="s">
        <v>166</v>
      </c>
      <c r="D40" s="61" t="s">
        <v>84</v>
      </c>
      <c r="E40" s="53">
        <v>1000</v>
      </c>
      <c r="F40" s="53" t="s">
        <v>5</v>
      </c>
      <c r="G40" s="53" t="s">
        <v>5</v>
      </c>
      <c r="H40" s="54">
        <v>256.12</v>
      </c>
      <c r="I40" s="55">
        <v>0</v>
      </c>
      <c r="J40" s="60">
        <f>SUM($I$5:I40)</f>
        <v>804.72</v>
      </c>
      <c r="K40" s="100" t="s">
        <v>130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</row>
    <row r="41" spans="1:1371" s="65" customFormat="1" ht="30" customHeight="1" x14ac:dyDescent="0.5">
      <c r="A41" s="74"/>
      <c r="B41" s="59">
        <v>45966</v>
      </c>
      <c r="C41" s="51" t="s">
        <v>166</v>
      </c>
      <c r="D41" s="61" t="s">
        <v>131</v>
      </c>
      <c r="E41" s="52">
        <v>2010</v>
      </c>
      <c r="F41" s="53" t="s">
        <v>15</v>
      </c>
      <c r="G41" s="53" t="s">
        <v>15</v>
      </c>
      <c r="H41" s="54">
        <v>75</v>
      </c>
      <c r="I41" s="82">
        <v>0</v>
      </c>
      <c r="J41" s="60">
        <f>SUM($I$5:I41)</f>
        <v>804.72</v>
      </c>
      <c r="K41" s="100" t="s">
        <v>132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</row>
    <row r="42" spans="1:1371" s="65" customFormat="1" ht="30" customHeight="1" x14ac:dyDescent="0.5">
      <c r="A42" s="74"/>
      <c r="B42" s="59">
        <v>45979</v>
      </c>
      <c r="C42" s="51" t="s">
        <v>166</v>
      </c>
      <c r="D42" s="61" t="s">
        <v>89</v>
      </c>
      <c r="E42" s="52">
        <v>3040</v>
      </c>
      <c r="F42" s="53" t="s">
        <v>90</v>
      </c>
      <c r="G42" s="53" t="s">
        <v>22</v>
      </c>
      <c r="H42" s="54">
        <v>529.20000000000005</v>
      </c>
      <c r="I42" s="82">
        <v>88.2</v>
      </c>
      <c r="J42" s="60">
        <f>SUM($I$5:I42)</f>
        <v>892.92000000000007</v>
      </c>
      <c r="K42" s="100" t="s">
        <v>133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</row>
    <row r="43" spans="1:1371" s="65" customFormat="1" ht="30" customHeight="1" x14ac:dyDescent="0.5">
      <c r="A43" s="74"/>
      <c r="B43" s="59">
        <v>45979</v>
      </c>
      <c r="C43" s="51" t="s">
        <v>135</v>
      </c>
      <c r="D43" s="61" t="s">
        <v>137</v>
      </c>
      <c r="E43" s="52">
        <v>1070</v>
      </c>
      <c r="F43" s="53" t="s">
        <v>12</v>
      </c>
      <c r="G43" s="53" t="s">
        <v>136</v>
      </c>
      <c r="H43" s="54">
        <v>12</v>
      </c>
      <c r="I43" s="82">
        <v>0</v>
      </c>
      <c r="J43" s="60">
        <f>SUM($I$5:I43)</f>
        <v>892.92000000000007</v>
      </c>
      <c r="K43" s="100" t="s">
        <v>179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</row>
    <row r="44" spans="1:1371" s="65" customFormat="1" ht="30" customHeight="1" x14ac:dyDescent="0.5">
      <c r="A44" s="74"/>
      <c r="B44" s="59">
        <v>45993</v>
      </c>
      <c r="C44" s="51" t="s">
        <v>166</v>
      </c>
      <c r="D44" s="61" t="s">
        <v>84</v>
      </c>
      <c r="E44" s="53">
        <v>1000</v>
      </c>
      <c r="F44" s="53" t="s">
        <v>5</v>
      </c>
      <c r="G44" s="53" t="s">
        <v>5</v>
      </c>
      <c r="H44" s="54">
        <v>273.97000000000003</v>
      </c>
      <c r="I44" s="82">
        <v>0</v>
      </c>
      <c r="J44" s="60">
        <f>SUM($I$5:I44)</f>
        <v>892.92000000000007</v>
      </c>
      <c r="K44" s="100" t="s">
        <v>176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</row>
    <row r="45" spans="1:1371" s="65" customFormat="1" ht="30" customHeight="1" x14ac:dyDescent="0.5">
      <c r="A45" s="74"/>
      <c r="B45" s="59">
        <v>45993</v>
      </c>
      <c r="C45" s="51" t="s">
        <v>166</v>
      </c>
      <c r="D45" s="61" t="s">
        <v>138</v>
      </c>
      <c r="E45" s="52">
        <v>1070</v>
      </c>
      <c r="F45" s="53" t="s">
        <v>12</v>
      </c>
      <c r="G45" s="53" t="s">
        <v>12</v>
      </c>
      <c r="H45" s="54">
        <v>80</v>
      </c>
      <c r="I45" s="82">
        <v>0</v>
      </c>
      <c r="J45" s="60">
        <f>SUM($I$5:I45)</f>
        <v>892.92000000000007</v>
      </c>
      <c r="K45" s="100" t="s">
        <v>139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</row>
    <row r="46" spans="1:1371" s="65" customFormat="1" ht="30" customHeight="1" x14ac:dyDescent="0.5">
      <c r="A46" s="74"/>
      <c r="B46" s="83">
        <v>45993</v>
      </c>
      <c r="C46" s="51" t="s">
        <v>166</v>
      </c>
      <c r="D46" s="85" t="s">
        <v>140</v>
      </c>
      <c r="E46" s="86">
        <v>1040</v>
      </c>
      <c r="F46" s="67" t="s">
        <v>9</v>
      </c>
      <c r="G46" s="67" t="s">
        <v>9</v>
      </c>
      <c r="H46" s="87">
        <v>96</v>
      </c>
      <c r="I46" s="88">
        <v>16</v>
      </c>
      <c r="J46" s="89">
        <f>SUM($I$5:I46)</f>
        <v>908.92000000000007</v>
      </c>
      <c r="K46" s="102" t="s">
        <v>141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</row>
    <row r="47" spans="1:1371" s="65" customFormat="1" ht="30" customHeight="1" x14ac:dyDescent="0.5">
      <c r="A47" s="74"/>
      <c r="B47" s="83">
        <v>45993</v>
      </c>
      <c r="C47" s="51" t="s">
        <v>166</v>
      </c>
      <c r="D47" s="85" t="s">
        <v>142</v>
      </c>
      <c r="E47" s="86">
        <v>3030</v>
      </c>
      <c r="F47" s="45" t="s">
        <v>98</v>
      </c>
      <c r="G47" s="45" t="s">
        <v>98</v>
      </c>
      <c r="H47" s="87">
        <v>342</v>
      </c>
      <c r="I47" s="88">
        <v>57</v>
      </c>
      <c r="J47" s="89">
        <f>SUM($I$5:I47)</f>
        <v>965.92000000000007</v>
      </c>
      <c r="K47" s="102" t="s">
        <v>143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</row>
    <row r="48" spans="1:1371" s="65" customFormat="1" ht="30" customHeight="1" x14ac:dyDescent="0.5">
      <c r="A48" s="74"/>
      <c r="B48" s="83">
        <v>45993</v>
      </c>
      <c r="C48" s="51" t="s">
        <v>166</v>
      </c>
      <c r="D48" s="85" t="s">
        <v>85</v>
      </c>
      <c r="E48" s="86">
        <v>3030</v>
      </c>
      <c r="F48" s="45" t="s">
        <v>98</v>
      </c>
      <c r="G48" s="45" t="s">
        <v>98</v>
      </c>
      <c r="H48" s="87">
        <v>275.2</v>
      </c>
      <c r="I48" s="88">
        <v>45.87</v>
      </c>
      <c r="J48" s="89">
        <f>SUM($I$5:I48)</f>
        <v>1011.7900000000001</v>
      </c>
      <c r="K48" s="102" t="s">
        <v>144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</row>
    <row r="49" spans="1:1371" s="65" customFormat="1" ht="46.95" customHeight="1" x14ac:dyDescent="0.5">
      <c r="A49" s="74"/>
      <c r="B49" s="83">
        <v>45993</v>
      </c>
      <c r="C49" s="51" t="s">
        <v>166</v>
      </c>
      <c r="D49" s="85" t="s">
        <v>88</v>
      </c>
      <c r="E49" s="86">
        <v>2010</v>
      </c>
      <c r="F49" s="45" t="s">
        <v>15</v>
      </c>
      <c r="G49" s="45" t="s">
        <v>15</v>
      </c>
      <c r="H49" s="87">
        <v>55.39</v>
      </c>
      <c r="I49" s="88">
        <v>9.23</v>
      </c>
      <c r="J49" s="89">
        <f>SUM($I$5:I49)</f>
        <v>1021.0200000000001</v>
      </c>
      <c r="K49" s="100" t="s">
        <v>177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</row>
    <row r="50" spans="1:1371" s="65" customFormat="1" ht="30" customHeight="1" x14ac:dyDescent="0.5">
      <c r="A50" s="74"/>
      <c r="B50" s="83">
        <v>46029</v>
      </c>
      <c r="C50" s="51" t="s">
        <v>166</v>
      </c>
      <c r="D50" s="85" t="s">
        <v>84</v>
      </c>
      <c r="E50" s="53">
        <v>1000</v>
      </c>
      <c r="F50" s="53" t="s">
        <v>5</v>
      </c>
      <c r="G50" s="53" t="s">
        <v>5</v>
      </c>
      <c r="H50" s="87">
        <v>256.12</v>
      </c>
      <c r="I50" s="88">
        <v>0</v>
      </c>
      <c r="J50" s="89">
        <f>SUM($I$5:I50)</f>
        <v>1021.0200000000001</v>
      </c>
      <c r="K50" s="102" t="s">
        <v>146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</row>
    <row r="51" spans="1:1371" s="65" customFormat="1" ht="30" customHeight="1" x14ac:dyDescent="0.5">
      <c r="A51" s="74"/>
      <c r="B51" s="83">
        <v>46210</v>
      </c>
      <c r="C51" s="51" t="s">
        <v>166</v>
      </c>
      <c r="D51" s="85" t="s">
        <v>96</v>
      </c>
      <c r="E51" s="86">
        <v>1030</v>
      </c>
      <c r="F51" s="45" t="s">
        <v>8</v>
      </c>
      <c r="G51" s="45" t="s">
        <v>8</v>
      </c>
      <c r="H51" s="87">
        <v>13.92</v>
      </c>
      <c r="I51" s="88">
        <v>0</v>
      </c>
      <c r="J51" s="89">
        <f>SUM($I$5:I51)</f>
        <v>1021.0200000000001</v>
      </c>
      <c r="K51" s="102" t="s">
        <v>147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</row>
    <row r="52" spans="1:1371" s="65" customFormat="1" ht="30" customHeight="1" x14ac:dyDescent="0.5">
      <c r="A52" s="74"/>
      <c r="B52" s="83">
        <v>46210</v>
      </c>
      <c r="C52" s="51" t="s">
        <v>166</v>
      </c>
      <c r="D52" s="85" t="s">
        <v>96</v>
      </c>
      <c r="E52" s="86">
        <v>1030</v>
      </c>
      <c r="F52" s="45" t="s">
        <v>8</v>
      </c>
      <c r="G52" s="45" t="s">
        <v>8</v>
      </c>
      <c r="H52" s="87">
        <v>39.79</v>
      </c>
      <c r="I52" s="88">
        <v>6.63</v>
      </c>
      <c r="J52" s="89">
        <f>SUM($I$5:I52)</f>
        <v>1027.6500000000001</v>
      </c>
      <c r="K52" s="102" t="s">
        <v>148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</row>
    <row r="53" spans="1:1371" ht="30" customHeight="1" x14ac:dyDescent="0.5">
      <c r="B53" s="84">
        <v>46052</v>
      </c>
      <c r="C53" s="51" t="s">
        <v>166</v>
      </c>
      <c r="D53" s="61" t="s">
        <v>50</v>
      </c>
      <c r="E53" s="52">
        <v>3050</v>
      </c>
      <c r="F53" s="53" t="s">
        <v>23</v>
      </c>
      <c r="G53" s="53" t="s">
        <v>23</v>
      </c>
      <c r="H53" s="87">
        <v>600</v>
      </c>
      <c r="I53" s="88">
        <v>100</v>
      </c>
      <c r="J53" s="89">
        <f>SUM($I$5:I53)</f>
        <v>1127.6500000000001</v>
      </c>
      <c r="K53" s="102" t="s">
        <v>149</v>
      </c>
    </row>
    <row r="54" spans="1:1371" ht="30" customHeight="1" x14ac:dyDescent="0.5">
      <c r="B54" s="8">
        <v>46055</v>
      </c>
      <c r="C54" s="51" t="s">
        <v>166</v>
      </c>
      <c r="D54" s="2" t="s">
        <v>84</v>
      </c>
      <c r="E54" s="53">
        <v>1000</v>
      </c>
      <c r="F54" s="53" t="s">
        <v>5</v>
      </c>
      <c r="G54" s="53" t="s">
        <v>5</v>
      </c>
      <c r="H54" s="94">
        <v>256.12</v>
      </c>
      <c r="I54" s="95">
        <v>0</v>
      </c>
      <c r="J54" s="96">
        <f>SUM($I$5:I54)</f>
        <v>1127.6500000000001</v>
      </c>
      <c r="K54" s="100" t="s">
        <v>156</v>
      </c>
    </row>
    <row r="55" spans="1:1371" ht="30" customHeight="1" x14ac:dyDescent="0.5">
      <c r="B55" s="83">
        <v>46055</v>
      </c>
      <c r="C55" s="51" t="s">
        <v>166</v>
      </c>
      <c r="D55" s="2" t="s">
        <v>151</v>
      </c>
      <c r="E55" s="86">
        <v>1080</v>
      </c>
      <c r="F55" s="45" t="s">
        <v>154</v>
      </c>
      <c r="G55" s="45" t="s">
        <v>154</v>
      </c>
      <c r="H55" s="87">
        <v>472</v>
      </c>
      <c r="I55" s="88">
        <v>0</v>
      </c>
      <c r="J55" s="89">
        <f>SUM($I$5:I55)</f>
        <v>1127.6500000000001</v>
      </c>
      <c r="K55" s="100" t="s">
        <v>155</v>
      </c>
    </row>
    <row r="56" spans="1:1371" ht="30" customHeight="1" x14ac:dyDescent="0.5">
      <c r="B56" s="83">
        <v>46055</v>
      </c>
      <c r="C56" s="51" t="s">
        <v>166</v>
      </c>
      <c r="D56" s="2" t="s">
        <v>152</v>
      </c>
      <c r="E56" s="86">
        <v>1080</v>
      </c>
      <c r="F56" s="45" t="s">
        <v>154</v>
      </c>
      <c r="G56" s="45" t="s">
        <v>154</v>
      </c>
      <c r="H56" s="87">
        <v>236</v>
      </c>
      <c r="I56" s="88">
        <v>0</v>
      </c>
      <c r="J56" s="89">
        <f>SUM($I$5:I56)</f>
        <v>1127.6500000000001</v>
      </c>
      <c r="K56" s="100" t="s">
        <v>155</v>
      </c>
    </row>
    <row r="57" spans="1:1371" ht="30" customHeight="1" x14ac:dyDescent="0.5">
      <c r="B57" s="84">
        <v>46055</v>
      </c>
      <c r="C57" s="51" t="s">
        <v>166</v>
      </c>
      <c r="D57" s="2" t="s">
        <v>153</v>
      </c>
      <c r="E57" s="86">
        <v>1080</v>
      </c>
      <c r="F57" s="45" t="s">
        <v>154</v>
      </c>
      <c r="G57" s="45" t="s">
        <v>154</v>
      </c>
      <c r="H57" s="87">
        <v>236</v>
      </c>
      <c r="I57" s="88">
        <v>0</v>
      </c>
      <c r="J57" s="89">
        <f>SUM($I$5:I57)</f>
        <v>1127.6500000000001</v>
      </c>
      <c r="K57" s="100" t="s">
        <v>155</v>
      </c>
    </row>
    <row r="58" spans="1:1371" ht="30" customHeight="1" x14ac:dyDescent="0.5">
      <c r="B58" s="59">
        <v>46055</v>
      </c>
      <c r="C58" s="51" t="s">
        <v>166</v>
      </c>
      <c r="D58" s="61" t="s">
        <v>85</v>
      </c>
      <c r="E58" s="52">
        <v>1080</v>
      </c>
      <c r="F58" s="45" t="s">
        <v>154</v>
      </c>
      <c r="G58" s="45" t="s">
        <v>154</v>
      </c>
      <c r="H58" s="54">
        <v>236</v>
      </c>
      <c r="I58" s="82">
        <v>0</v>
      </c>
      <c r="J58" s="60">
        <f>SUM($I$5:I58)</f>
        <v>1127.6500000000001</v>
      </c>
      <c r="K58" s="100" t="s">
        <v>155</v>
      </c>
    </row>
    <row r="59" spans="1:1371" ht="30" customHeight="1" x14ac:dyDescent="0.5">
      <c r="B59" s="59">
        <v>46055</v>
      </c>
      <c r="C59" s="51" t="s">
        <v>166</v>
      </c>
      <c r="D59" s="61" t="s">
        <v>96</v>
      </c>
      <c r="E59" s="52">
        <v>1080</v>
      </c>
      <c r="F59" s="45" t="s">
        <v>154</v>
      </c>
      <c r="G59" s="45" t="s">
        <v>154</v>
      </c>
      <c r="H59" s="81">
        <v>236</v>
      </c>
      <c r="I59" s="82">
        <v>0</v>
      </c>
      <c r="J59" s="60">
        <f>SUM($I$5:I59)</f>
        <v>1127.6500000000001</v>
      </c>
      <c r="K59" s="100" t="s">
        <v>155</v>
      </c>
    </row>
    <row r="60" spans="1:1371" ht="69.75" customHeight="1" x14ac:dyDescent="0.5">
      <c r="B60" s="59">
        <v>46050</v>
      </c>
      <c r="C60" s="51" t="s">
        <v>159</v>
      </c>
      <c r="D60" s="61" t="s">
        <v>32</v>
      </c>
      <c r="E60" s="52">
        <v>1070</v>
      </c>
      <c r="F60" s="53" t="s">
        <v>12</v>
      </c>
      <c r="G60" s="53" t="s">
        <v>12</v>
      </c>
      <c r="H60" s="54">
        <v>3</v>
      </c>
      <c r="I60" s="55">
        <v>0</v>
      </c>
      <c r="J60" s="60">
        <f>SUM($I$5:I60)</f>
        <v>1127.6500000000001</v>
      </c>
      <c r="K60" s="100" t="s">
        <v>178</v>
      </c>
    </row>
    <row r="61" spans="1:1371" ht="30" customHeight="1" x14ac:dyDescent="0.5">
      <c r="B61" s="59">
        <v>46049</v>
      </c>
      <c r="C61" s="51" t="s">
        <v>159</v>
      </c>
      <c r="D61" s="61" t="s">
        <v>32</v>
      </c>
      <c r="E61" s="52">
        <v>1070</v>
      </c>
      <c r="F61" s="53" t="s">
        <v>12</v>
      </c>
      <c r="G61" s="53" t="s">
        <v>12</v>
      </c>
      <c r="H61" s="54">
        <v>3</v>
      </c>
      <c r="I61" s="55">
        <v>0</v>
      </c>
      <c r="J61" s="60">
        <f>SUM($I$5:I61)</f>
        <v>1127.6500000000001</v>
      </c>
      <c r="K61" s="100" t="s">
        <v>180</v>
      </c>
    </row>
    <row r="62" spans="1:1371" ht="43.95" customHeight="1" x14ac:dyDescent="0.5">
      <c r="B62" s="59">
        <v>46092</v>
      </c>
      <c r="C62" s="51" t="s">
        <v>166</v>
      </c>
      <c r="D62" s="61" t="s">
        <v>53</v>
      </c>
      <c r="E62" s="52">
        <v>1040</v>
      </c>
      <c r="F62" s="53" t="s">
        <v>9</v>
      </c>
      <c r="G62" s="53" t="s">
        <v>9</v>
      </c>
      <c r="H62" s="54">
        <v>42</v>
      </c>
      <c r="I62" s="55">
        <v>7</v>
      </c>
      <c r="J62" s="60">
        <f>SUM($I$5:I62)</f>
        <v>1134.6500000000001</v>
      </c>
      <c r="K62" s="100" t="s">
        <v>181</v>
      </c>
    </row>
    <row r="63" spans="1:1371" ht="30" customHeight="1" x14ac:dyDescent="0.5">
      <c r="B63" s="59">
        <v>46092</v>
      </c>
      <c r="C63" s="51" t="s">
        <v>166</v>
      </c>
      <c r="D63" s="61" t="s">
        <v>89</v>
      </c>
      <c r="E63" s="52">
        <v>3040</v>
      </c>
      <c r="F63" s="53" t="s">
        <v>90</v>
      </c>
      <c r="G63" s="53" t="s">
        <v>22</v>
      </c>
      <c r="H63" s="54">
        <v>420</v>
      </c>
      <c r="I63" s="55">
        <v>70</v>
      </c>
      <c r="J63" s="60">
        <f>SUM($I$5:I63)</f>
        <v>1204.6500000000001</v>
      </c>
      <c r="K63" s="100" t="s">
        <v>182</v>
      </c>
    </row>
    <row r="64" spans="1:1371" ht="30" customHeight="1" x14ac:dyDescent="0.5">
      <c r="B64" s="59">
        <v>46092</v>
      </c>
      <c r="C64" s="51" t="s">
        <v>166</v>
      </c>
      <c r="D64" s="61" t="s">
        <v>160</v>
      </c>
      <c r="E64" s="52">
        <v>1070</v>
      </c>
      <c r="F64" s="53" t="s">
        <v>12</v>
      </c>
      <c r="G64" s="53" t="s">
        <v>12</v>
      </c>
      <c r="H64" s="54">
        <v>15</v>
      </c>
      <c r="I64" s="55">
        <v>0</v>
      </c>
      <c r="J64" s="60">
        <f>SUM($I$5:I64)</f>
        <v>1204.6500000000001</v>
      </c>
      <c r="K64" s="100" t="s">
        <v>161</v>
      </c>
    </row>
    <row r="65" spans="2:11" ht="30" customHeight="1" x14ac:dyDescent="0.5">
      <c r="B65" s="32">
        <v>46092</v>
      </c>
      <c r="C65" s="51" t="s">
        <v>166</v>
      </c>
      <c r="D65" s="98" t="s">
        <v>84</v>
      </c>
      <c r="E65" s="66">
        <v>1000</v>
      </c>
      <c r="F65" s="67" t="s">
        <v>5</v>
      </c>
      <c r="G65" s="67" t="s">
        <v>5</v>
      </c>
      <c r="H65" s="68">
        <v>300.74</v>
      </c>
      <c r="I65" s="69">
        <v>0</v>
      </c>
      <c r="J65" s="60">
        <f>SUM($I$5:I65)</f>
        <v>1204.6500000000001</v>
      </c>
      <c r="K65" s="103" t="s">
        <v>162</v>
      </c>
    </row>
    <row r="66" spans="2:11" ht="30" customHeight="1" x14ac:dyDescent="0.5">
      <c r="B66" s="32">
        <v>46108</v>
      </c>
      <c r="C66" s="28" t="s">
        <v>159</v>
      </c>
      <c r="D66" s="2" t="s">
        <v>32</v>
      </c>
      <c r="E66" s="43">
        <v>1070</v>
      </c>
      <c r="F66" s="7" t="s">
        <v>12</v>
      </c>
      <c r="G66" s="7" t="s">
        <v>12</v>
      </c>
      <c r="H66" s="44">
        <v>3</v>
      </c>
      <c r="I66" s="64">
        <v>0</v>
      </c>
      <c r="J66" s="39">
        <v>0</v>
      </c>
      <c r="K66" s="29" t="s">
        <v>164</v>
      </c>
    </row>
  </sheetData>
  <sheetProtection algorithmName="SHA-512" hashValue="87Ap49XGazlRDx14uWuIcKvx+i85HZeNxCWhA5cLS+ujWacKf+8KB6nolL7FaKb17ZpBN8BeC5Zo+cLWQoHcKA==" saltValue="csRq5cKjcue68wwyzzMuzQ==" spinCount="100000" sheet="1" objects="1" scenarios="1"/>
  <phoneticPr fontId="9" type="noConversion"/>
  <dataValidations xWindow="189" yWindow="588" count="11">
    <dataValidation allowBlank="1" showInputMessage="1" showErrorMessage="1" prompt="Enter General Ledger code in this column under this heading" sqref="E4:H4" xr:uid="{00000000-0002-0000-0200-000001000000}"/>
    <dataValidation allowBlank="1" showInputMessage="1" showErrorMessage="1" prompt="Enter Invoice Date in this column under this heading" sqref="B4:C4" xr:uid="{00000000-0002-0000-0200-000002000000}"/>
    <dataValidation allowBlank="1" showInputMessage="1" showErrorMessage="1" prompt="Enter Invoice number in this column under this heading" sqref="I4" xr:uid="{00000000-0002-0000-0200-000003000000}"/>
    <dataValidation allowBlank="1" showInputMessage="1" showErrorMessage="1" prompt="Enter Check Amount in this column under this heading" sqref="H4" xr:uid="{00000000-0002-0000-0200-000005000000}"/>
    <dataValidation allowBlank="1" showInputMessage="1" showErrorMessage="1" prompt="Enter Payee name in this column under this heading" sqref="D4" xr:uid="{00000000-0002-0000-0200-000006000000}"/>
    <dataValidation allowBlank="1" showInputMessage="1" showErrorMessage="1" prompt="Navigation link. Select to go to MONTHLY EXPENSES SUMMARY" sqref="E1:H1" xr:uid="{00000000-0002-0000-0200-00000B000000}"/>
    <dataValidation allowBlank="1" showInputMessage="1" showErrorMessage="1" prompt="Navigation link is in this cell. Select to go to CHARITABLES &amp; SPONSORSHIPS worksheet" sqref="B1:C1" xr:uid="{00000000-0002-0000-0200-00000C000000}"/>
    <dataValidation allowBlank="1" showInputMessage="1" showErrorMessage="1" prompt="Enter Requested by name in this column under this heading" sqref="C4" xr:uid="{00000000-0002-0000-0200-000004000000}"/>
    <dataValidation allowBlank="1" showInputMessage="1" showErrorMessage="1" prompt="Create Itemized Expenses in this worksheet. Enter details in Itemized Expenses table. Navigation links in cells B1 and C1 go to Previous and Next worksheet" sqref="A1:D1" xr:uid="{00000000-0002-0000-0200-000000000000}"/>
    <dataValidation allowBlank="1" showInputMessage="1" showErrorMessage="1" prompt="Title of this worksheet is in this cell. Slicer to filter table by Requested By is in cell B3 and a slicer to filter table by Payee is in cell G3" sqref="B2:I2" xr:uid="{00000000-0002-0000-0200-00000A000000}"/>
    <dataValidation type="list" allowBlank="1" showInputMessage="1" showErrorMessage="1" sqref="E8:E34 E36 E40 E44 E50 E54 F29 G8:G18 G21:G34 G36 G40 G44 G50 G54" xr:uid="{900C64FF-0B14-481A-87FA-B042F16F71EA}">
      <formula1>#REF!</formula1>
    </dataValidation>
  </dataValidations>
  <printOptions horizontalCentered="1"/>
  <pageMargins left="0.4" right="0.4" top="0.4" bottom="0.6" header="0.3" footer="0.3"/>
  <pageSetup scale="55" fitToHeight="0" orientation="landscape" r:id="rId1"/>
  <headerFooter differentFirst="1">
    <oddFooter>Page &amp;P of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B1:O24"/>
  <sheetViews>
    <sheetView showGridLines="0" zoomScaleNormal="100" zoomScaleSheetLayoutView="70" workbookViewId="0">
      <pane ySplit="4" topLeftCell="A5" activePane="bottomLeft" state="frozen"/>
      <selection pane="bottomLeft" activeCell="L6" sqref="L6"/>
    </sheetView>
  </sheetViews>
  <sheetFormatPr defaultColWidth="8.77734375" defaultRowHeight="30" customHeight="1" x14ac:dyDescent="0.5"/>
  <cols>
    <col min="1" max="1" width="2.6640625" customWidth="1"/>
    <col min="2" max="2" width="12.33203125" customWidth="1"/>
    <col min="3" max="3" width="23.109375" customWidth="1"/>
    <col min="4" max="4" width="20.33203125" customWidth="1"/>
    <col min="5" max="5" width="29.5546875" customWidth="1"/>
    <col min="6" max="7" width="17.33203125" customWidth="1"/>
    <col min="8" max="8" width="21.44140625" customWidth="1"/>
    <col min="11" max="11" width="10.88671875" bestFit="1" customWidth="1"/>
    <col min="12" max="12" width="10.6640625" bestFit="1" customWidth="1"/>
  </cols>
  <sheetData>
    <row r="1" spans="2:15" ht="42.6" customHeight="1" x14ac:dyDescent="0.5">
      <c r="C1" s="1" t="s">
        <v>39</v>
      </c>
      <c r="E1" s="26" t="s">
        <v>2</v>
      </c>
      <c r="F1" s="27">
        <f>SUM(Other[Amount])</f>
        <v>17803.45</v>
      </c>
      <c r="G1" s="27"/>
    </row>
    <row r="2" spans="2:15" ht="52.5" customHeight="1" x14ac:dyDescent="0.5">
      <c r="B2" s="23" t="s">
        <v>58</v>
      </c>
      <c r="C2" s="17"/>
      <c r="D2" s="17"/>
      <c r="E2" s="17"/>
      <c r="F2" s="17"/>
      <c r="G2" s="17"/>
      <c r="H2" s="17"/>
    </row>
    <row r="3" spans="2:15" ht="25.2" customHeight="1" x14ac:dyDescent="0.5">
      <c r="B3" s="25" t="s">
        <v>35</v>
      </c>
      <c r="C3" s="24" t="str">
        <f>'Cash Book'!B3</f>
        <v>31st March 2026</v>
      </c>
      <c r="D3" s="19"/>
      <c r="E3" s="18"/>
      <c r="F3" s="18"/>
      <c r="G3" s="18"/>
      <c r="H3" s="19"/>
    </row>
    <row r="4" spans="2:15" ht="63.75" customHeight="1" x14ac:dyDescent="0.5">
      <c r="B4" s="174" t="s">
        <v>24</v>
      </c>
      <c r="C4" s="174" t="s">
        <v>35</v>
      </c>
      <c r="D4" s="174" t="s">
        <v>4</v>
      </c>
      <c r="E4" s="174" t="s">
        <v>29</v>
      </c>
      <c r="F4" s="174" t="s">
        <v>28</v>
      </c>
      <c r="G4" s="174" t="s">
        <v>81</v>
      </c>
      <c r="H4" s="174" t="s">
        <v>37</v>
      </c>
    </row>
    <row r="5" spans="2:15" ht="30.6" customHeight="1" x14ac:dyDescent="0.5">
      <c r="B5" s="3" t="s">
        <v>44</v>
      </c>
      <c r="C5" s="105">
        <v>45762</v>
      </c>
      <c r="D5" s="4" t="s">
        <v>30</v>
      </c>
      <c r="E5" s="13" t="s">
        <v>36</v>
      </c>
      <c r="F5" s="36">
        <v>6869.5</v>
      </c>
      <c r="G5" s="37" t="s">
        <v>83</v>
      </c>
      <c r="H5" s="4" t="s">
        <v>34</v>
      </c>
    </row>
    <row r="6" spans="2:15" ht="88.95" customHeight="1" x14ac:dyDescent="0.5">
      <c r="B6" s="3" t="s">
        <v>66</v>
      </c>
      <c r="C6" s="5">
        <v>45771</v>
      </c>
      <c r="D6" s="6" t="s">
        <v>76</v>
      </c>
      <c r="E6" s="14" t="s">
        <v>77</v>
      </c>
      <c r="F6" s="37">
        <v>2500</v>
      </c>
      <c r="G6" s="37" t="s">
        <v>82</v>
      </c>
      <c r="H6" s="6" t="s">
        <v>77</v>
      </c>
      <c r="L6" s="35"/>
    </row>
    <row r="7" spans="2:15" ht="30" customHeight="1" x14ac:dyDescent="0.5">
      <c r="B7" s="3" t="s">
        <v>67</v>
      </c>
      <c r="C7" s="5">
        <v>45777</v>
      </c>
      <c r="D7" s="6" t="s">
        <v>80</v>
      </c>
      <c r="E7" s="6" t="s">
        <v>79</v>
      </c>
      <c r="F7" s="37">
        <v>4.74</v>
      </c>
      <c r="G7" s="37" t="s">
        <v>82</v>
      </c>
      <c r="H7" s="6" t="s">
        <v>32</v>
      </c>
    </row>
    <row r="8" spans="2:15" ht="30" customHeight="1" x14ac:dyDescent="0.5">
      <c r="B8" s="3" t="s">
        <v>68</v>
      </c>
      <c r="C8" s="5">
        <v>45807</v>
      </c>
      <c r="D8" s="6" t="s">
        <v>80</v>
      </c>
      <c r="E8" s="6" t="s">
        <v>79</v>
      </c>
      <c r="F8" s="37">
        <v>6.28</v>
      </c>
      <c r="G8" s="37" t="s">
        <v>82</v>
      </c>
      <c r="H8" s="6" t="s">
        <v>32</v>
      </c>
      <c r="N8" s="35"/>
    </row>
    <row r="9" spans="2:15" ht="30" customHeight="1" x14ac:dyDescent="0.5">
      <c r="B9" s="3" t="s">
        <v>69</v>
      </c>
      <c r="C9" s="5">
        <v>45838</v>
      </c>
      <c r="D9" s="6" t="s">
        <v>80</v>
      </c>
      <c r="E9" s="6" t="s">
        <v>79</v>
      </c>
      <c r="F9" s="37">
        <v>5.44</v>
      </c>
      <c r="G9" s="37" t="s">
        <v>82</v>
      </c>
      <c r="H9" s="6" t="s">
        <v>32</v>
      </c>
    </row>
    <row r="10" spans="2:15" ht="30" customHeight="1" x14ac:dyDescent="0.5">
      <c r="B10" s="3" t="s">
        <v>70</v>
      </c>
      <c r="C10" s="5">
        <v>45868</v>
      </c>
      <c r="D10" s="6" t="s">
        <v>80</v>
      </c>
      <c r="E10" s="6" t="s">
        <v>79</v>
      </c>
      <c r="F10" s="37">
        <v>5.55</v>
      </c>
      <c r="G10" s="37" t="s">
        <v>82</v>
      </c>
      <c r="H10" s="6" t="s">
        <v>111</v>
      </c>
      <c r="J10" s="49"/>
      <c r="L10" s="35"/>
    </row>
    <row r="11" spans="2:15" ht="30" customHeight="1" x14ac:dyDescent="0.5">
      <c r="B11" s="3" t="s">
        <v>71</v>
      </c>
      <c r="C11" s="5">
        <v>45880</v>
      </c>
      <c r="D11" s="6" t="s">
        <v>31</v>
      </c>
      <c r="E11" s="6" t="s">
        <v>118</v>
      </c>
      <c r="F11" s="37">
        <v>1498.82</v>
      </c>
      <c r="G11" s="37" t="s">
        <v>103</v>
      </c>
      <c r="H11" s="6" t="s">
        <v>119</v>
      </c>
      <c r="O11" s="35"/>
    </row>
    <row r="12" spans="2:15" ht="30" customHeight="1" x14ac:dyDescent="0.5">
      <c r="B12" s="3" t="s">
        <v>72</v>
      </c>
      <c r="C12" s="5">
        <v>45900</v>
      </c>
      <c r="D12" s="6" t="s">
        <v>80</v>
      </c>
      <c r="E12" s="6" t="s">
        <v>79</v>
      </c>
      <c r="F12" s="37">
        <v>5.55</v>
      </c>
      <c r="G12" s="37" t="s">
        <v>82</v>
      </c>
      <c r="H12" s="6" t="s">
        <v>32</v>
      </c>
      <c r="L12" s="35"/>
    </row>
    <row r="13" spans="2:15" ht="30" customHeight="1" x14ac:dyDescent="0.5">
      <c r="B13" s="3" t="s">
        <v>73</v>
      </c>
      <c r="C13" s="5">
        <v>45919</v>
      </c>
      <c r="D13" s="6" t="s">
        <v>30</v>
      </c>
      <c r="E13" s="6" t="s">
        <v>123</v>
      </c>
      <c r="F13" s="37">
        <v>6869.5</v>
      </c>
      <c r="G13" s="37" t="s">
        <v>102</v>
      </c>
      <c r="H13" s="6" t="s">
        <v>34</v>
      </c>
    </row>
    <row r="14" spans="2:15" ht="30" customHeight="1" x14ac:dyDescent="0.5">
      <c r="B14" s="3" t="s">
        <v>74</v>
      </c>
      <c r="C14" s="5">
        <v>45930</v>
      </c>
      <c r="D14" s="6" t="s">
        <v>80</v>
      </c>
      <c r="E14" s="6" t="s">
        <v>79</v>
      </c>
      <c r="F14" s="37">
        <v>5.38</v>
      </c>
      <c r="G14" s="37" t="s">
        <v>82</v>
      </c>
      <c r="H14" s="6" t="s">
        <v>125</v>
      </c>
      <c r="J14" s="35"/>
      <c r="K14" s="35"/>
      <c r="N14" s="35"/>
    </row>
    <row r="15" spans="2:15" ht="30" customHeight="1" x14ac:dyDescent="0.5">
      <c r="B15" s="3" t="s">
        <v>75</v>
      </c>
      <c r="C15" s="5">
        <v>45961</v>
      </c>
      <c r="D15" s="6" t="s">
        <v>80</v>
      </c>
      <c r="E15" s="6" t="s">
        <v>79</v>
      </c>
      <c r="F15" s="37">
        <v>5.56</v>
      </c>
      <c r="G15" s="37" t="s">
        <v>82</v>
      </c>
      <c r="H15" s="6" t="s">
        <v>32</v>
      </c>
    </row>
    <row r="16" spans="2:15" ht="30" customHeight="1" thickBot="1" x14ac:dyDescent="0.55000000000000004">
      <c r="B16" s="9" t="s">
        <v>134</v>
      </c>
      <c r="C16" s="5">
        <v>45991</v>
      </c>
      <c r="D16" s="6" t="s">
        <v>80</v>
      </c>
      <c r="E16" s="6" t="s">
        <v>79</v>
      </c>
      <c r="F16" s="93">
        <v>5.38</v>
      </c>
      <c r="G16" s="37" t="s">
        <v>82</v>
      </c>
      <c r="H16" s="6" t="s">
        <v>125</v>
      </c>
    </row>
    <row r="17" spans="2:8" ht="30" customHeight="1" thickBot="1" x14ac:dyDescent="0.55000000000000004">
      <c r="B17" s="9" t="s">
        <v>145</v>
      </c>
      <c r="C17" s="5">
        <v>46022</v>
      </c>
      <c r="D17" s="6" t="s">
        <v>80</v>
      </c>
      <c r="E17" s="90" t="s">
        <v>79</v>
      </c>
      <c r="F17" s="92">
        <v>5.57</v>
      </c>
      <c r="G17" s="91" t="s">
        <v>82</v>
      </c>
      <c r="H17" s="6" t="s">
        <v>32</v>
      </c>
    </row>
    <row r="18" spans="2:8" ht="30" customHeight="1" x14ac:dyDescent="0.5">
      <c r="B18" s="10" t="s">
        <v>150</v>
      </c>
      <c r="C18" s="11">
        <v>46053</v>
      </c>
      <c r="D18" s="12" t="s">
        <v>80</v>
      </c>
      <c r="E18" s="6" t="s">
        <v>79</v>
      </c>
      <c r="F18" s="97">
        <v>5.57</v>
      </c>
      <c r="G18" s="38" t="s">
        <v>82</v>
      </c>
      <c r="H18" s="6" t="s">
        <v>125</v>
      </c>
    </row>
    <row r="19" spans="2:8" ht="30" customHeight="1" x14ac:dyDescent="0.5">
      <c r="B19" s="10" t="s">
        <v>157</v>
      </c>
      <c r="C19" s="40">
        <v>46081</v>
      </c>
      <c r="D19" s="11" t="s">
        <v>80</v>
      </c>
      <c r="E19" s="12" t="s">
        <v>158</v>
      </c>
      <c r="F19" s="99">
        <v>5.03</v>
      </c>
      <c r="G19" s="38" t="s">
        <v>82</v>
      </c>
      <c r="H19" s="12" t="s">
        <v>32</v>
      </c>
    </row>
    <row r="20" spans="2:8" ht="46.2" customHeight="1" x14ac:dyDescent="0.5">
      <c r="B20" s="9" t="s">
        <v>163</v>
      </c>
      <c r="C20" s="41">
        <v>46112</v>
      </c>
      <c r="D20" s="5" t="s">
        <v>80</v>
      </c>
      <c r="E20" s="6" t="s">
        <v>79</v>
      </c>
      <c r="F20" s="42">
        <v>5.58</v>
      </c>
      <c r="G20" s="37" t="s">
        <v>82</v>
      </c>
      <c r="H20" s="6" t="s">
        <v>125</v>
      </c>
    </row>
    <row r="21" spans="2:8" ht="30" customHeight="1" x14ac:dyDescent="0.5">
      <c r="B21" s="46"/>
      <c r="C21" s="41"/>
      <c r="D21" s="41"/>
      <c r="E21" s="47"/>
      <c r="F21" s="42"/>
      <c r="G21" s="42"/>
      <c r="H21" s="47"/>
    </row>
    <row r="24" spans="2:8" ht="30" customHeight="1" x14ac:dyDescent="0.5">
      <c r="E24" s="22"/>
    </row>
  </sheetData>
  <sheetProtection algorithmName="SHA-512" hashValue="1Fn573J+DKuwhHUrduBxSNd0HyQGG3xXGFGlpOGnNHUK1rwmBL+DpbckCciCpPSPiWiWk3tvQKjI1lsSiySssA==" saltValue="c2e5WBPuShJ0gyxwV/wBAA==" spinCount="100000" sheet="1" objects="1" scenarios="1"/>
  <phoneticPr fontId="9" type="noConversion"/>
  <dataValidations count="9">
    <dataValidation allowBlank="1" showInputMessage="1" showErrorMessage="1" prompt="Create a list of Charitable &amp; Sponsorships in this worksheet. Enter details in table starting in cell B4 (&quot;Other&quot; table). Select cell B1 to navigate to Itemized Expenses worksheet" sqref="A1" xr:uid="{00000000-0002-0000-0300-000000000000}"/>
    <dataValidation allowBlank="1" showInputMessage="1" showErrorMessage="1" prompt="Enter General Ledger code in this column under this heading" sqref="B4" xr:uid="{00000000-0002-0000-0300-000001000000}"/>
    <dataValidation allowBlank="1" showInputMessage="1" showErrorMessage="1" prompt="Enter Date when Check Request was Initiated in this column under this heading" sqref="C4:D4" xr:uid="{00000000-0002-0000-0300-000002000000}"/>
    <dataValidation allowBlank="1" showInputMessage="1" showErrorMessage="1" prompt="Enter Requested by name in this column under this heading" sqref="E4" xr:uid="{00000000-0002-0000-0300-000003000000}"/>
    <dataValidation allowBlank="1" showInputMessage="1" showErrorMessage="1" prompt="Enter Check Amount in this column under this heading" sqref="G5:G7 F4:G4" xr:uid="{00000000-0002-0000-0300-000004000000}"/>
    <dataValidation allowBlank="1" showInputMessage="1" showErrorMessage="1" prompt="Enter Payee name in this column under this heading" sqref="H4" xr:uid="{00000000-0002-0000-0300-000006000000}"/>
    <dataValidation allowBlank="1" showInputMessage="1" showErrorMessage="1" prompt="Enter Category in this column under this heading" sqref="D4" xr:uid="{00000000-0002-0000-0300-000009000000}"/>
    <dataValidation allowBlank="1" showInputMessage="1" showErrorMessage="1" prompt="Navigation link. Select to go to ITEMIZED EXPENSES worksheet" sqref="B1" xr:uid="{00000000-0002-0000-0300-00000C000000}"/>
    <dataValidation allowBlank="1" showInputMessage="1" showErrorMessage="1" prompt="Title of this worksheet is in this cell. Slicer to filter table by Requested by is in cell B3 and a slicer to filter table by Payee is in cell G3" sqref="B2:H2" xr:uid="{00000000-0002-0000-0300-00000D000000}"/>
  </dataValidations>
  <printOptions horizontalCentered="1"/>
  <pageMargins left="0.4" right="0.4" top="0.4" bottom="0.6" header="0.3" footer="0.3"/>
  <pageSetup scale="72" orientation="landscape" r:id="rId1"/>
  <headerFooter differentFirst="1">
    <oddFooter>Page &amp;P of &amp;N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DFA9-DAF5-4CCD-96F0-EEF8BE6C7DED}">
  <dimension ref="A1:J27"/>
  <sheetViews>
    <sheetView zoomScale="70" zoomScaleNormal="70" workbookViewId="0">
      <selection activeCell="Q9" sqref="Q9"/>
    </sheetView>
  </sheetViews>
  <sheetFormatPr defaultRowHeight="18" x14ac:dyDescent="0.5"/>
  <cols>
    <col min="1" max="1" width="2.6640625" style="106" customWidth="1"/>
    <col min="2" max="2" width="12.33203125" style="106" customWidth="1"/>
    <col min="3" max="3" width="30.6640625" style="106" customWidth="1"/>
    <col min="4" max="4" width="28.44140625" style="106" customWidth="1"/>
    <col min="5" max="6" width="16.109375" style="106" customWidth="1"/>
    <col min="7" max="7" width="19" style="106" customWidth="1"/>
    <col min="8" max="8" width="47.77734375" style="106" hidden="1" customWidth="1"/>
    <col min="9" max="9" width="15.33203125" style="106" hidden="1" customWidth="1"/>
    <col min="10" max="10" width="52.6640625" style="106" customWidth="1"/>
  </cols>
  <sheetData>
    <row r="1" spans="2:10" x14ac:dyDescent="0.5">
      <c r="B1" s="111"/>
    </row>
    <row r="2" spans="2:10" ht="29.4" x14ac:dyDescent="0.5">
      <c r="B2" s="107" t="s">
        <v>57</v>
      </c>
      <c r="C2" s="112"/>
      <c r="D2" s="112"/>
      <c r="E2" s="112"/>
      <c r="F2" s="112"/>
      <c r="G2" s="112"/>
      <c r="H2" s="112"/>
      <c r="I2" s="112"/>
      <c r="J2" s="113"/>
    </row>
    <row r="3" spans="2:10" ht="21.6" x14ac:dyDescent="0.5">
      <c r="B3" s="108" t="s">
        <v>39</v>
      </c>
      <c r="C3" s="109" t="s">
        <v>165</v>
      </c>
      <c r="D3" s="110"/>
      <c r="E3" s="110"/>
      <c r="F3" s="110"/>
      <c r="G3" s="110"/>
      <c r="H3" s="110"/>
      <c r="I3" s="110"/>
    </row>
    <row r="4" spans="2:10" ht="38.4" x14ac:dyDescent="0.5">
      <c r="B4" s="175" t="s">
        <v>41</v>
      </c>
      <c r="C4" s="176" t="s">
        <v>0</v>
      </c>
      <c r="D4" s="176" t="s">
        <v>4</v>
      </c>
      <c r="E4" s="177" t="s">
        <v>40</v>
      </c>
      <c r="F4" s="177" t="s">
        <v>1</v>
      </c>
      <c r="G4" s="178" t="s">
        <v>33</v>
      </c>
      <c r="H4" s="179" t="s">
        <v>27</v>
      </c>
      <c r="I4" s="114" t="s">
        <v>104</v>
      </c>
      <c r="J4" s="180" t="s">
        <v>78</v>
      </c>
    </row>
    <row r="5" spans="2:10" x14ac:dyDescent="0.5">
      <c r="B5" s="115">
        <v>1000</v>
      </c>
      <c r="C5" s="116" t="s">
        <v>5</v>
      </c>
      <c r="D5" s="117" t="s">
        <v>14</v>
      </c>
      <c r="E5" s="118">
        <v>2897</v>
      </c>
      <c r="F5" s="119">
        <v>3207.3099999999995</v>
      </c>
      <c r="G5" s="120">
        <v>1.1071142561270277</v>
      </c>
      <c r="H5" s="121">
        <v>-310.30999999999949</v>
      </c>
      <c r="I5" s="122">
        <v>-0.10711425612702778</v>
      </c>
      <c r="J5" s="123" t="s">
        <v>184</v>
      </c>
    </row>
    <row r="6" spans="2:10" ht="36" x14ac:dyDescent="0.5">
      <c r="B6" s="124">
        <v>1010</v>
      </c>
      <c r="C6" s="117" t="s">
        <v>6</v>
      </c>
      <c r="D6" s="117" t="s">
        <v>14</v>
      </c>
      <c r="E6" s="125">
        <v>0</v>
      </c>
      <c r="F6" s="126">
        <v>0</v>
      </c>
      <c r="G6" s="127">
        <v>0</v>
      </c>
      <c r="H6" s="128">
        <v>0</v>
      </c>
      <c r="I6" s="129"/>
      <c r="J6" s="123" t="s">
        <v>93</v>
      </c>
    </row>
    <row r="7" spans="2:10" x14ac:dyDescent="0.5">
      <c r="B7" s="124">
        <v>1020</v>
      </c>
      <c r="C7" s="117" t="s">
        <v>7</v>
      </c>
      <c r="D7" s="117" t="s">
        <v>14</v>
      </c>
      <c r="E7" s="125">
        <v>0</v>
      </c>
      <c r="F7" s="126">
        <v>0</v>
      </c>
      <c r="G7" s="127">
        <v>0</v>
      </c>
      <c r="H7" s="128">
        <v>0</v>
      </c>
      <c r="I7" s="130"/>
      <c r="J7" s="123"/>
    </row>
    <row r="8" spans="2:10" x14ac:dyDescent="0.5">
      <c r="B8" s="124">
        <v>1030</v>
      </c>
      <c r="C8" s="117" t="s">
        <v>8</v>
      </c>
      <c r="D8" s="117" t="s">
        <v>14</v>
      </c>
      <c r="E8" s="125">
        <v>132</v>
      </c>
      <c r="F8" s="126">
        <v>105.56</v>
      </c>
      <c r="G8" s="127">
        <v>0.79969696969696968</v>
      </c>
      <c r="H8" s="128">
        <v>26.439999999999998</v>
      </c>
      <c r="I8" s="129">
        <v>0.20030303030303029</v>
      </c>
      <c r="J8" s="123"/>
    </row>
    <row r="9" spans="2:10" x14ac:dyDescent="0.5">
      <c r="B9" s="124">
        <v>1040</v>
      </c>
      <c r="C9" s="117" t="s">
        <v>9</v>
      </c>
      <c r="D9" s="117" t="s">
        <v>14</v>
      </c>
      <c r="E9" s="125">
        <v>200</v>
      </c>
      <c r="F9" s="126">
        <v>174</v>
      </c>
      <c r="G9" s="127">
        <v>0.87</v>
      </c>
      <c r="H9" s="128">
        <v>26</v>
      </c>
      <c r="I9" s="129">
        <v>0.13</v>
      </c>
      <c r="J9" s="123"/>
    </row>
    <row r="10" spans="2:10" x14ac:dyDescent="0.5">
      <c r="B10" s="124">
        <v>1050</v>
      </c>
      <c r="C10" s="117" t="s">
        <v>10</v>
      </c>
      <c r="D10" s="117" t="s">
        <v>14</v>
      </c>
      <c r="E10" s="125">
        <v>200</v>
      </c>
      <c r="F10" s="126">
        <v>50</v>
      </c>
      <c r="G10" s="127">
        <v>0.25</v>
      </c>
      <c r="H10" s="128">
        <v>150</v>
      </c>
      <c r="I10" s="129">
        <v>0.75</v>
      </c>
      <c r="J10" s="123"/>
    </row>
    <row r="11" spans="2:10" x14ac:dyDescent="0.5">
      <c r="B11" s="124">
        <v>1060</v>
      </c>
      <c r="C11" s="117" t="s">
        <v>11</v>
      </c>
      <c r="D11" s="117" t="s">
        <v>14</v>
      </c>
      <c r="E11" s="125">
        <v>746</v>
      </c>
      <c r="F11" s="126">
        <v>806.67</v>
      </c>
      <c r="G11" s="127">
        <v>1.0813270777479893</v>
      </c>
      <c r="H11" s="128">
        <v>-60.669999999999959</v>
      </c>
      <c r="I11" s="131">
        <v>-8.1327077747989224E-2</v>
      </c>
      <c r="J11" s="123" t="s">
        <v>185</v>
      </c>
    </row>
    <row r="12" spans="2:10" x14ac:dyDescent="0.5">
      <c r="B12" s="124">
        <v>1070</v>
      </c>
      <c r="C12" s="117" t="s">
        <v>12</v>
      </c>
      <c r="D12" s="117" t="s">
        <v>14</v>
      </c>
      <c r="E12" s="125">
        <v>222</v>
      </c>
      <c r="F12" s="126">
        <v>237.6</v>
      </c>
      <c r="G12" s="127">
        <v>1.0702702702702702</v>
      </c>
      <c r="H12" s="128">
        <v>-15.599999999999994</v>
      </c>
      <c r="I12" s="131">
        <v>-7.0270270270270246E-2</v>
      </c>
      <c r="J12" s="123" t="s">
        <v>186</v>
      </c>
    </row>
    <row r="13" spans="2:10" x14ac:dyDescent="0.5">
      <c r="B13" s="124">
        <v>1080</v>
      </c>
      <c r="C13" s="117" t="s">
        <v>13</v>
      </c>
      <c r="D13" s="117" t="s">
        <v>14</v>
      </c>
      <c r="E13" s="125">
        <v>1600</v>
      </c>
      <c r="F13" s="126">
        <v>1416</v>
      </c>
      <c r="G13" s="127">
        <v>0.88500000000000001</v>
      </c>
      <c r="H13" s="128">
        <v>184</v>
      </c>
      <c r="I13" s="131">
        <v>0.115</v>
      </c>
      <c r="J13" s="123"/>
    </row>
    <row r="14" spans="2:10" x14ac:dyDescent="0.5">
      <c r="B14" s="124">
        <v>1090</v>
      </c>
      <c r="C14" s="117" t="s">
        <v>55</v>
      </c>
      <c r="D14" s="117" t="s">
        <v>14</v>
      </c>
      <c r="E14" s="125">
        <v>481</v>
      </c>
      <c r="F14" s="126">
        <v>412.26</v>
      </c>
      <c r="G14" s="127">
        <v>0.85708939708939702</v>
      </c>
      <c r="H14" s="128">
        <v>68.740000000000009</v>
      </c>
      <c r="I14" s="131">
        <v>0.14291060291060292</v>
      </c>
      <c r="J14" s="123"/>
    </row>
    <row r="15" spans="2:10" x14ac:dyDescent="0.5">
      <c r="B15" s="132">
        <v>2010</v>
      </c>
      <c r="C15" s="133" t="s">
        <v>15</v>
      </c>
      <c r="D15" s="133" t="s">
        <v>17</v>
      </c>
      <c r="E15" s="134">
        <v>700</v>
      </c>
      <c r="F15" s="135">
        <v>176.69</v>
      </c>
      <c r="G15" s="136">
        <v>0.2524142857142857</v>
      </c>
      <c r="H15" s="137">
        <v>523.30999999999995</v>
      </c>
      <c r="I15" s="138">
        <v>0.74758571428571419</v>
      </c>
      <c r="J15" s="123"/>
    </row>
    <row r="16" spans="2:10" x14ac:dyDescent="0.5">
      <c r="B16" s="139">
        <v>2020</v>
      </c>
      <c r="C16" s="140" t="s">
        <v>16</v>
      </c>
      <c r="D16" s="133" t="s">
        <v>17</v>
      </c>
      <c r="E16" s="141">
        <v>200</v>
      </c>
      <c r="F16" s="142">
        <v>200</v>
      </c>
      <c r="G16" s="143">
        <v>1</v>
      </c>
      <c r="H16" s="144">
        <v>0</v>
      </c>
      <c r="I16" s="138">
        <v>0</v>
      </c>
      <c r="J16" s="123"/>
    </row>
    <row r="17" spans="2:10" x14ac:dyDescent="0.5">
      <c r="B17" s="132">
        <v>2030</v>
      </c>
      <c r="C17" s="133" t="s">
        <v>56</v>
      </c>
      <c r="D17" s="133" t="s">
        <v>17</v>
      </c>
      <c r="E17" s="134">
        <v>200</v>
      </c>
      <c r="F17" s="135">
        <v>200</v>
      </c>
      <c r="G17" s="136">
        <v>1</v>
      </c>
      <c r="H17" s="144">
        <v>0</v>
      </c>
      <c r="I17" s="138">
        <v>0</v>
      </c>
      <c r="J17" s="123"/>
    </row>
    <row r="18" spans="2:10" x14ac:dyDescent="0.5">
      <c r="B18" s="145">
        <v>3010</v>
      </c>
      <c r="C18" s="146" t="s">
        <v>19</v>
      </c>
      <c r="D18" s="146" t="s">
        <v>18</v>
      </c>
      <c r="E18" s="147">
        <v>120</v>
      </c>
      <c r="F18" s="148">
        <v>110.4</v>
      </c>
      <c r="G18" s="149">
        <v>0.92</v>
      </c>
      <c r="H18" s="150">
        <v>9.5999999999999943</v>
      </c>
      <c r="I18" s="149">
        <v>7.9999999999999946E-2</v>
      </c>
      <c r="J18" s="123"/>
    </row>
    <row r="19" spans="2:10" x14ac:dyDescent="0.5">
      <c r="B19" s="145">
        <v>3020</v>
      </c>
      <c r="C19" s="146" t="s">
        <v>20</v>
      </c>
      <c r="D19" s="146" t="s">
        <v>18</v>
      </c>
      <c r="E19" s="147">
        <v>116</v>
      </c>
      <c r="F19" s="148">
        <v>90.97</v>
      </c>
      <c r="G19" s="149">
        <v>0.78422413793103452</v>
      </c>
      <c r="H19" s="150">
        <v>25.03</v>
      </c>
      <c r="I19" s="149">
        <v>0.21577586206896554</v>
      </c>
      <c r="J19" s="123"/>
    </row>
    <row r="20" spans="2:10" x14ac:dyDescent="0.5">
      <c r="B20" s="145">
        <v>3030</v>
      </c>
      <c r="C20" s="146" t="s">
        <v>21</v>
      </c>
      <c r="D20" s="146" t="s">
        <v>18</v>
      </c>
      <c r="E20" s="147">
        <v>1000</v>
      </c>
      <c r="F20" s="148">
        <v>696.18000000000006</v>
      </c>
      <c r="G20" s="149">
        <v>0.69618000000000002</v>
      </c>
      <c r="H20" s="150">
        <v>303.81999999999994</v>
      </c>
      <c r="I20" s="149">
        <v>0.30381999999999992</v>
      </c>
      <c r="J20" s="123"/>
    </row>
    <row r="21" spans="2:10" x14ac:dyDescent="0.5">
      <c r="B21" s="145">
        <v>3040</v>
      </c>
      <c r="C21" s="146" t="s">
        <v>22</v>
      </c>
      <c r="D21" s="146" t="s">
        <v>18</v>
      </c>
      <c r="E21" s="147">
        <v>3725</v>
      </c>
      <c r="F21" s="148">
        <v>4224.3999999999996</v>
      </c>
      <c r="G21" s="149">
        <v>1.1340671140939595</v>
      </c>
      <c r="H21" s="150">
        <v>-499.39999999999964</v>
      </c>
      <c r="I21" s="149">
        <v>-0.13406711409395963</v>
      </c>
      <c r="J21" s="123" t="s">
        <v>187</v>
      </c>
    </row>
    <row r="22" spans="2:10" x14ac:dyDescent="0.5">
      <c r="B22" s="145">
        <v>3050</v>
      </c>
      <c r="C22" s="146" t="s">
        <v>23</v>
      </c>
      <c r="D22" s="146" t="s">
        <v>18</v>
      </c>
      <c r="E22" s="147">
        <v>700</v>
      </c>
      <c r="F22" s="148">
        <v>1368</v>
      </c>
      <c r="G22" s="149">
        <v>1.9542857142857142</v>
      </c>
      <c r="H22" s="151">
        <v>-668</v>
      </c>
      <c r="I22" s="149">
        <v>-0.95428571428571429</v>
      </c>
      <c r="J22" s="123" t="s">
        <v>188</v>
      </c>
    </row>
    <row r="23" spans="2:10" x14ac:dyDescent="0.5">
      <c r="B23" s="145">
        <v>3060</v>
      </c>
      <c r="C23" s="146" t="s">
        <v>59</v>
      </c>
      <c r="D23" s="146" t="s">
        <v>18</v>
      </c>
      <c r="E23" s="147">
        <v>500</v>
      </c>
      <c r="F23" s="148">
        <v>0</v>
      </c>
      <c r="G23" s="149">
        <v>0</v>
      </c>
      <c r="H23" s="150">
        <v>500</v>
      </c>
      <c r="I23" s="149">
        <v>1</v>
      </c>
      <c r="J23" s="123"/>
    </row>
    <row r="24" spans="2:10" x14ac:dyDescent="0.5">
      <c r="B24" s="152"/>
      <c r="C24" s="153"/>
      <c r="D24" s="153"/>
      <c r="E24" s="154"/>
      <c r="F24" s="155"/>
      <c r="G24" s="156"/>
      <c r="H24" s="157" t="s">
        <v>183</v>
      </c>
      <c r="I24" s="158"/>
      <c r="J24" s="123"/>
    </row>
    <row r="25" spans="2:10" ht="21.6" x14ac:dyDescent="0.5">
      <c r="B25" s="159" t="s">
        <v>2</v>
      </c>
      <c r="C25" s="160"/>
      <c r="D25" s="160"/>
      <c r="E25" s="161">
        <v>13739</v>
      </c>
      <c r="F25" s="162">
        <v>13476.039999999999</v>
      </c>
      <c r="G25" s="163">
        <v>0.98086032462333494</v>
      </c>
      <c r="H25" s="164">
        <v>262.96000000000083</v>
      </c>
      <c r="I25" s="165">
        <v>1.9139675376665027E-2</v>
      </c>
      <c r="J25" s="166"/>
    </row>
    <row r="26" spans="2:10" x14ac:dyDescent="0.5">
      <c r="B26" s="167">
        <v>3060</v>
      </c>
      <c r="C26" s="168" t="s">
        <v>60</v>
      </c>
      <c r="D26" s="168" t="s">
        <v>61</v>
      </c>
      <c r="E26" s="169"/>
      <c r="F26" s="168"/>
    </row>
    <row r="27" spans="2:10" ht="36.6" thickBot="1" x14ac:dyDescent="0.55000000000000004">
      <c r="B27" s="106" t="s">
        <v>62</v>
      </c>
      <c r="E27" s="170">
        <v>13739</v>
      </c>
    </row>
  </sheetData>
  <sheetProtection algorithmName="SHA-512" hashValue="xdYWoZLBXVmCVQGmV4v+xPIXXPTin0Y0AHoo7p9729Fs8xU/gTZLRDT/di/8eGFDug52npVgdROVXL3133uEHg==" saltValue="YYHFajmEkFzom5OYPkTVkg==" spinCount="100000" sheet="1" objects="1" scenarios="1"/>
  <conditionalFormatting sqref="G5:G25">
    <cfRule type="iconSet" priority="4">
      <iconSet iconSet="4TrafficLights" reverse="1">
        <cfvo type="percent" val="0"/>
        <cfvo type="num" val="0.6"/>
        <cfvo type="num" val="0.8"/>
        <cfvo type="num" val="1" gte="0"/>
      </iconSet>
    </cfRule>
  </conditionalFormatting>
  <conditionalFormatting sqref="H5:H24">
    <cfRule type="dataBar" priority="5">
      <dataBar>
        <cfvo type="min"/>
        <cfvo type="max"/>
        <color rgb="FFA9CBCF"/>
      </dataBar>
      <extLst>
        <ext xmlns:x14="http://schemas.microsoft.com/office/spreadsheetml/2009/9/main" uri="{B025F937-C7B1-47D3-B67F-A62EFF666E3E}">
          <x14:id>{C6B986BA-DEE6-4ACB-ABD3-6E01EC0C12D1}</x14:id>
        </ext>
      </extLst>
    </cfRule>
  </conditionalFormatting>
  <conditionalFormatting sqref="I5:I10">
    <cfRule type="iconSet" priority="2">
      <iconSet iconSet="4TrafficLights" reverse="1">
        <cfvo type="percent" val="0"/>
        <cfvo type="num" val="0.6"/>
        <cfvo type="num" val="0.8"/>
        <cfvo type="num" val="1" gte="0"/>
      </iconSet>
    </cfRule>
  </conditionalFormatting>
  <conditionalFormatting sqref="I11:I23">
    <cfRule type="iconSet" priority="3">
      <iconSet iconSet="4TrafficLights" reverse="1">
        <cfvo type="percent" val="0"/>
        <cfvo type="num" val="0.6"/>
        <cfvo type="num" val="0.8"/>
        <cfvo type="num" val="1" gte="0"/>
      </iconSet>
    </cfRule>
  </conditionalFormatting>
  <conditionalFormatting sqref="I25">
    <cfRule type="iconSet" priority="1">
      <iconSet iconSet="4TrafficLights" reverse="1">
        <cfvo type="percent" val="0"/>
        <cfvo type="num" val="0.6"/>
        <cfvo type="num" val="0.8"/>
        <cfvo type="num" val="1" gte="0"/>
      </iconSet>
    </cfRule>
  </conditionalFormatting>
  <dataValidations count="11">
    <dataValidation allowBlank="1" showInputMessage="1" showErrorMessage="1" prompt="Title of this worksheet is in this cell. Enter year in cell G2" sqref="B2:G3" xr:uid="{892F87AB-8CF6-40DB-B2D8-A5436E40A7A7}"/>
    <dataValidation allowBlank="1" showErrorMessage="1" sqref="B1" xr:uid="{EF4491E3-804A-4171-9421-EA1F104BFAD1}"/>
    <dataValidation allowBlank="1" showInputMessage="1" showErrorMessage="1" prompt="Remaining percent is automatically calculated in this column under this heading" sqref="G4" xr:uid="{4E6AE848-5E51-4362-8796-A23AD7FDCC57}"/>
    <dataValidation allowBlank="1" showInputMessage="1" showErrorMessage="1" prompt="Data bar for Remaining amount is automatically updated in this column under this heading" sqref="H4" xr:uid="{4712854A-063B-4BA5-B784-EA1BC488EF41}"/>
    <dataValidation allowBlank="1" showInputMessage="1" showErrorMessage="1" prompt="Enter Budget Amount in this column under this heading" sqref="E4:G4" xr:uid="{91E78F9E-0AC6-4B72-B052-740FE7B8A38B}"/>
    <dataValidation allowBlank="1" showInputMessage="1" showErrorMessage="1" prompt="Actual amount is automatically calculated in this column under this heading" sqref="F4:G4" xr:uid="{2E4E7BC3-7A0D-4E14-9F82-20E3B6DA960F}"/>
    <dataValidation allowBlank="1" showInputMessage="1" showErrorMessage="1" prompt="Enter Account Title in this column under this heading" sqref="C4:D4" xr:uid="{31803FAE-78C5-47F3-97EA-34FAAC80DECC}"/>
    <dataValidation allowBlank="1" showInputMessage="1" showErrorMessage="1" prompt="Enter General Ledger code in this column under this heading" sqref="B4" xr:uid="{431549E7-C899-47B6-B82A-786E05232508}"/>
    <dataValidation allowBlank="1" showInputMessage="1" showErrorMessage="1" prompt="Enter year in this cell" sqref="G2:G3" xr:uid="{2331E7B9-95BD-490A-87B5-C3901F5DC454}"/>
    <dataValidation allowBlank="1" showInputMessage="1" showErrorMessage="1" prompt="Enter year in cell at right" sqref="H2:I3" xr:uid="{46F9F79F-94A2-46CE-829F-949EB0743A2F}"/>
    <dataValidation allowBlank="1" showInputMessage="1" showErrorMessage="1" prompt="Create a General Ledger with Budget Comparison in this workbook. Enter details in Year to Date table in this worksheet. Navigation link is in cell B1" sqref="A1" xr:uid="{6EF80901-821E-448C-AE06-5707190D3343}"/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6B986BA-DEE6-4ACB-ABD3-6E01EC0C12D1}">
            <x14:dataBar minLength="0" maxLength="100" border="1" negativeBarBorderColorSameAsPositive="0">
              <x14:cfvo type="autoMin"/>
              <x14:cfvo type="autoMax"/>
              <x14:borderColor rgb="FFBFBFBF"/>
              <x14:negativeFillColor rgb="FFFF0000"/>
              <x14:negativeBorderColor rgb="FFFF0000"/>
              <x14:axisColor rgb="FF000000"/>
            </x14:dataBar>
          </x14:cfRule>
          <xm:sqref>H5:H24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43DA-BE64-45CE-B0D6-125A5CC7BEFC}">
  <dimension ref="A1"/>
  <sheetViews>
    <sheetView zoomScale="70" zoomScaleNormal="70" workbookViewId="0">
      <selection sqref="A1:XFD32"/>
    </sheetView>
  </sheetViews>
  <sheetFormatPr defaultRowHeight="18" x14ac:dyDescent="0.5"/>
  <cols>
    <col min="16" max="16" width="8.88671875" customWidth="1"/>
  </cols>
  <sheetData/>
  <sheetProtection algorithmName="SHA-512" hashValue="cFYafP6lNwBgZUvsNxKUb7HUZnzu3zKvF2rLWslzjmhsHO0qtlKCLP/+wzwuOlCVmq2E4JjbnbUXolcMopA9kw==" saltValue="Lq6ou77i6kDvfFJd0cCSWQ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CC9A-7A9B-4246-ABAC-34318ABA2BA1}">
  <dimension ref="A1"/>
  <sheetViews>
    <sheetView tabSelected="1" topLeftCell="A16" workbookViewId="0">
      <selection activeCell="H40" sqref="H40"/>
    </sheetView>
  </sheetViews>
  <sheetFormatPr defaultRowHeight="18" x14ac:dyDescent="0.5"/>
  <sheetData/>
  <sheetProtection algorithmName="SHA-512" hashValue="ruZ3wBi3Xg+mRbVCzzywNWvKH7qui8H/3LPiFyz9kL4EYGNB8lZFigcqPkHY+TwCFpBSBUzNQIZQhnWx/tyqIw==" saltValue="NY76hw4J7rGFQGDYrRP3Rg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 I t e m i z e d E x p e n s e s 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 I t e m i z e d E x p e n s e s 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 C o l u m n s \ F o l i o < / K e y > < / D i a g r a m O b j e c t K e y > < D i a g r a m O b j e c t K e y > < K e y > C o l u m n s \ G / L   C o d e < / K e y > < / D i a g r a m O b j e c t K e y > < D i a g r a m O b j e c t K e y > < K e y > C o l u m n s \ C a t e g o r y < / K e y > < / D i a g r a m O b j e c t K e y > < D i a g r a m O b j e c t K e y > < K e y > C o l u m n s \ S u b   C a t e g o r y < / K e y > < / D i a g r a m O b j e c t K e y > < D i a g r a m O b j e c t K e y > < K e y > C o l u m n s \ P a y m e n t   D a t e < / K e y > < / D i a g r a m O b j e c t K e y > < D i a g r a m O b j e c t K e y > < K e y > C o l u m n s \ I n v o i c e   # < / K e y > < / D i a g r a m O b j e c t K e y > < D i a g r a m O b j e c t K e y > < K e y > C o l u m n s \ R e q u e s t e d   b y < / K e y > < / D i a g r a m O b j e c t K e y > < D i a g r a m O b j e c t K e y > < K e y > C o l u m n s \ P a y m e n t   T y p e < / K e y > < / D i a g r a m O b j e c t K e y > < D i a g r a m O b j e c t K e y > < K e y > C o l u m n s \ C h e c k   A m o u n t < / K e y > < / D i a g r a m O b j e c t K e y > < D i a g r a m O b j e c t K e y > < K e y > C o l u m n s \ P a y e e < / K e y > < / D i a g r a m O b j e c t K e y > < D i a g r a m O b j e c t K e y > < K e y > C o l u m n s \ C h e c k   U s e < / K e y > < / D i a g r a m O b j e c t K e y > < D i a g r a m O b j e c t K e y > < K e y > C o l u m n s \ M e t h o d   o f   D i s t r i b u t i o n < / K e y > < / D i a g r a m O b j e c t K e y > < D i a g r a m O b j e c t K e y > < K e y > C o l u m n s \ F i l e   D a t e < / K e y > < / D i a g r a m O b j e c t K e y > < D i a g r a m O b j e c t K e y > < K e y > M e a s u r e s \ E x p e n s e s < / K e y > < / D i a g r a m O b j e c t K e y > < D i a g r a m O b j e c t K e y > < K e y > M e a s u r e s \ E x p e n s e s \ T a g I n f o \ F o r m u l a < / K e y > < / D i a g r a m O b j e c t K e y > < D i a g r a m O b j e c t K e y > < K e y > M e a s u r e s \ E x p e n s e s \ T a g I n f o \ V a l u e < / K e y > < / D i a g r a m O b j e c t K e y > < D i a g r a m O b j e c t K e y > < K e y > C o l u m n s \ P a y m e n t   D a t e   ( Y e a r ) < / K e y > < / D i a g r a m O b j e c t K e y > < D i a g r a m O b j e c t K e y > < K e y > C o l u m n s \ P a y m e n t   D a t e   ( Q u a r t e r ) < / K e y > < / D i a g r a m O b j e c t K e y > < D i a g r a m O b j e c t K e y > < K e y > C o l u m n s \ P a y m e n t   D a t e   ( M o n t h   I n d e x ) < / K e y > < / D i a g r a m O b j e c t K e y > < D i a g r a m O b j e c t K e y > < K e y > C o l u m n s \ P a y m e n t   D a t e   ( M o n t h ) 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 8 < / F o c u s C o l u m n > < F o c u s R o w > 1 < / F o c u s R o w > < S e l e c t i o n E n d C o l u m n > 8 < / S e l e c t i o n E n d C o l u m n > < S e l e c t i o n E n d R o w > 1 < / S e l e c t i o n E n d R o w > < S e l e c t i o n S t a r t C o l u m n > 8 < / S e l e c t i o n S t a r t C o l u m n > < S e l e c t i o n S t a r t R o w >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 C o l u m n s \ F o l i o 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 C o l u m n s \ G / L   C o d e 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 C o l u m n s \ C a t e g o r y 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 C o l u m n s \ S u b   C a t e g o r y 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 C o l u m n s \ P a y m e n t   D a t e 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 C o l u m n s \ I n v o i c e   # 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 C o l u m n s \ R e q u e s t e d   b y 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 C o l u m n s \ P a y m e n t   T y p e 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 C o l u m n s \ C h e c k   A m o u n t 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 C o l u m n s \ P a y e e 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 C o l u m n s \ C h e c k   U s e 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 C o l u m n s \ M e t h o d   o f   D i s t r i b u t i o n 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 C o l u m n s \ F i l e   D a t e 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 M e a s u r e s \ E x p e n s e s < / K e y > < / a : K e y > < a : V a l u e   i : t y p e = " M e a s u r e G r i d N o d e V i e w S t a t e " > < C o l u m n > 8 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 M e a s u r e s \ E x p e n s e s \ T a g I n f o \ F o r m u l a 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 M e a s u r e s \ E x p e n s e s \ T a g I n f o \ V a l u e 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 C o l u m n s \ P a y m e n t   D a t e   ( Y e a r ) 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 C o l u m n s \ P a y m e n t   D a t e   ( Q u a r t e r ) 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 C o l u m n s \ P a y m e n t   D a t e   ( M o n t h   I n d e x ) 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 C o l u m n s \ P a y m e n t   D a t e   ( M o n t h ) 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��< ? x m l   v e r s i o n = " 1 . 0 "   e n c o d i n g = " u t f - 1 6 " ? > < D a t a M a s h u p   x m l n s = " h t t p : / / s c h e m a s . m i c r o s o f t . c o m / D a t a M a s h u p " > A A A A A B U D A A B Q S w M E F A A C A A g A Q J B X W c v e 3 T G l A A A A 9 Q A A A B I A H A B D b 2 5 m a W c v U G F j a 2 F n Z S 5 4 b W w g o h g A K K A U A A A A A A A A A A A A A A A A A A A A A A A A A A A A h Y 9 B D o I w F E S v Q r q n L R C j I Z + S 6 M K N J C Y m x m 1 T K j T C x 9 A i 3 M 2 F R / I K Y h R 1 5 3 L e v M X M / X q D d K g r 7 6 J b a x p M S E A 5 8 T S q J j d Y J K R z R 3 9 B U g F b q U 6 y 0 N 4 o o 4 0 H m y e k d O 4 c M 9 b 3 P e 0 j 2 r Q F C z k P 2 C H b 7 F S p a 0 k + s v k v + w a t k 6 g 0 E b B / j R E h D a K I z u a U A 5 s Y Z A a / f T j O f b Y / E F Z d 5 b p W C 4 3 + e g l s i s D e F 8 Q D U E s D B B Q A A g A I A E C Q V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k F d Z K I p H u A 4 A A A A R A A A A E w A c A E Z v c m 1 1 b G F z L 1 N l Y 3 R p b 2 4 x L m 0 g o h g A K K A U A A A A A A A A A A A A A A A A A A A A A A A A A A A A K 0 5 N L s n M z 1 M I h t C G 1 g B Q S w E C L Q A U A A I A C A B A k F d Z y 9 7 d M a U A A A D 1 A A A A E g A A A A A A A A A A A A A A A A A A A A A A Q 2 9 u Z m l n L 1 B h Y 2 t h Z 2 U u e G 1 s U E s B A i 0 A F A A C A A g A Q J B X W Q / K 6 a u k A A A A 6 Q A A A B M A A A A A A A A A A A A A A A A A 8 Q A A A F t D b 2 5 0 Z W 5 0 X 1 R 5 c G V z X S 5 4 b W x Q S w E C L Q A U A A I A C A B A k F d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X P E 2 E e N r 2 U S 6 + Z M 8 O K z E 6 Q A A A A A C A A A A A A A Q Z g A A A A E A A C A A A A B L V e 8 6 5 u r K P R J k U 4 S V X h j r N t F q J 0 C e / J H 2 L o x l z C 8 9 N Q A A A A A O g A A A A A I A A C A A A A B I u 8 r L T d x w l a N r u u q z p 9 b G z 5 2 o t Q j 8 l F K Q 1 E e z o j y k C 1 A A A A D L C v y g f t G Y 1 4 w t y 4 B z A h K d 1 W b O 0 X x 8 W y x r 7 I 1 z / + q 0 K o b c K f i L E a / H L r e c k d u 9 q 3 5 8 X z 6 L A K G B A g s + X 4 v X I 9 w u i 5 v X + 4 T 4 6 H x n b N G j Q C B n F 0 A A A A D 3 C i p I 0 / 5 S 4 Y S u Q a V 9 u u N g u p x 6 / d c 6 W 9 e o 9 j R j w J / X 2 C P N 4 X m t T D W D v E q x i x Y A 3 8 7 y x + 2 9 k T q + f m r c 5 E 5 u a g b x < / D a t a M a s h u p > 
</file>

<file path=customXml/item1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a4d9a35-ff41-41af-b3c8-508bd50eeb89" xsi:nil="true"/>
    <lcf76f155ced4ddcb4097134ff3c332f xmlns="7a4d9a35-ff41-41af-b3c8-508bd50eeb89">
      <Terms xmlns="http://schemas.microsoft.com/office/infopath/2007/PartnerControls"/>
    </lcf76f155ced4ddcb4097134ff3c332f>
    <TaxCatchAll xmlns="422272ad-d3bb-4ba1-bdd7-e305bf1533dd" xsi:nil="true"/>
  </documentManagement>
</p:properties>
</file>

<file path=customXml/item1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9F28B3E1612A4CA59CE50B1A1F07ED" ma:contentTypeVersion="18" ma:contentTypeDescription="Create a new document." ma:contentTypeScope="" ma:versionID="078d111d406d2a3bf36f23eb23f2a142">
  <xsd:schema xmlns:xsd="http://www.w3.org/2001/XMLSchema" xmlns:xs="http://www.w3.org/2001/XMLSchema" xmlns:p="http://schemas.microsoft.com/office/2006/metadata/properties" xmlns:ns2="7a4d9a35-ff41-41af-b3c8-508bd50eeb89" xmlns:ns3="422272ad-d3bb-4ba1-bdd7-e305bf1533dd" targetNamespace="http://schemas.microsoft.com/office/2006/metadata/properties" ma:root="true" ma:fieldsID="931bb19fb2ab876c4f20add3570c2103" ns2:_="" ns3:_="">
    <xsd:import namespace="7a4d9a35-ff41-41af-b3c8-508bd50eeb89"/>
    <xsd:import namespace="422272ad-d3bb-4ba1-bdd7-e305bf1533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d9a35-ff41-41af-b3c8-508bd50eeb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660a7fb-85a5-4a3c-9c6c-38d5dd8e0b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2272ad-d3bb-4ba1-bdd7-e305bf1533d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4ed6f6-1d5d-4ca2-866e-f4dc7e78e309}" ma:internalName="TaxCatchAll" ma:showField="CatchAllData" ma:web="422272ad-d3bb-4ba1-bdd7-e305bf1533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 I t e m i z e d E x p e n s e s 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 I t e m i z e d E x p e n s e s 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 C o l u m n s \ F o l i o 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 C o l u m n s \ G / L   C o d e 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 C o l u m n s \ C a t e g o r y 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  C a t e g o r y 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 C o l u m n s \ P a y m e n t  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 C o l u m n s \ I n v o i c e   # 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 C o l u m n s \ R e q u e s t e d   b y 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 C o l u m n s \ P a y m e n t 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 C o l u m n s \ C h e c k   A m o u n t 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 C o l u m n s \ P a y e e 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 C o l u m n s \ C h e c k   U s e 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 C o l u m n s \ M e t h o d   o f   D i s t r i b u t i o n 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 C o l u m n s \ F i l e  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 C o l u m n s \ E x p e n s e s 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 C o l u m n s \ P a y m e n t   D a t e   ( M o n t h   I n d e x ) 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 C o l u m n s \ P a y m e n t   D a t e   ( M o n t h ) 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 C o l u m n s \ P a y m e n t   D a t e   ( Y e a r ) 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 C o l u m n s \ P a y m e n t   D a t e   ( Q u a r t e r ) 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0 7 5 ] ] > < / C u s t o m C o n t e n t > < / G e m i n i > 
</file>

<file path=customXml/item1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20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1.xml>��< ? x m l   v e r s i o n = " 1 . 0 "   e n c o d i n g = " U T F - 1 6 " ? > < G e m i n i   x m l n s = " h t t p : / / g e m i n i / p i v o t c u s t o m i z a t i o n / T a b l e O r d e r " > < C u s t o m C o n t e n t > < ! [ C D A T A [ I t e m i z e d E x p e n s e s ] ] > < / C u s t o m C o n t e n t > < / G e m i n i > 
</file>

<file path=customXml/item3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 I t e m i z e d E x p e n s e s 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 3 5 9 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C l i e n t W i n d o w X M L " > < C u s t o m C o n t e n t > < ! [ C D A T A [ I t e m i z e d E x p e n s e s ] ] > < / C u s t o m C o n t e n t > < / G e m i n i > 
</file>

<file path=customXml/item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I t e m i z e d E x p e n s e s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 F o l i o < / s t r i n g > < / k e y > < v a l u e > < i n t > 6 7 < / i n t > < / v a l u e > < / i t e m > < i t e m > < k e y > < s t r i n g > G / L   C o d e < / s t r i n g > < / k e y > < v a l u e > < i n t > 9 2 < / i n t > < / v a l u e > < / i t e m > < i t e m > < k e y > < s t r i n g > C a t e g o r y < / s t r i n g > < / k e y > < v a l u e > < i n t > 9 1 < / i n t > < / v a l u e > < / i t e m > < i t e m > < k e y > < s t r i n g > S u b   C a t e g o r y < / s t r i n g > < / k e y > < v a l u e > < i n t > 1 1 7 < / i n t > < / v a l u e > < / i t e m > < i t e m > < k e y > < s t r i n g > P a y m e n t   D a t e < / s t r i n g > < / k e y > < v a l u e > < i n t > 1 2 3 < / i n t > < / v a l u e > < / i t e m > < i t e m > < k e y > < s t r i n g > I n v o i c e   # < / s t r i n g > < / k e y > < v a l u e > < i n t > 9 1 < / i n t > < / v a l u e > < / i t e m > < i t e m > < k e y > < s t r i n g > R e q u e s t e d   b y < / s t r i n g > < / k e y > < v a l u e > < i n t > 1 2 1 < / i n t > < / v a l u e > < / i t e m > < i t e m > < k e y > < s t r i n g > P a y m e n t   T y p e < / s t r i n g > < / k e y > < v a l u e > < i n t > 1 2 3 < / i n t > < / v a l u e > < / i t e m > < i t e m > < k e y > < s t r i n g > C h e c k   A m o u n t < / s t r i n g > < / k e y > < v a l u e > < i n t > 1 2 6 < / i n t > < / v a l u e > < / i t e m > < i t e m > < k e y > < s t r i n g > P a y e e < / s t r i n g > < / k e y > < v a l u e > < i n t > 7 4 < / i n t > < / v a l u e > < / i t e m > < i t e m > < k e y > < s t r i n g > C h e c k   U s e < / s t r i n g > < / k e y > < v a l u e > < i n t > 9 9 < / i n t > < / v a l u e > < / i t e m > < i t e m > < k e y > < s t r i n g > M e t h o d   o f   D i s t r i b u t i o n < / s t r i n g > < / k e y > < v a l u e > < i n t > 1 7 7 < / i n t > < / v a l u e > < / i t e m > < i t e m > < k e y > < s t r i n g > F i l e   D a t e < / s t r i n g > < / k e y > < v a l u e > < i n t > 9 1 < / i n t > < / v a l u e > < / i t e m > < i t e m > < k e y > < s t r i n g > P a y m e n t   D a t e   ( Q u a r t e r ) < / s t r i n g > < / k e y > < v a l u e > < i n t > 1 8 4 < / i n t > < / v a l u e > < / i t e m > < i t e m > < k e y > < s t r i n g > P a y m e n t   D a t e   ( Y e a r ) < / s t r i n g > < / k e y > < v a l u e > < i n t > 1 6 2 < / i n t > < / v a l u e > < / i t e m > < i t e m > < k e y > < s t r i n g > P a y m e n t   D a t e   ( M o n t h   I n d e x ) < / s t r i n g > < / k e y > < v a l u e > < i n t > 2 1 5 < / i n t > < / v a l u e > < / i t e m > < i t e m > < k e y > < s t r i n g > P a y m e n t   D a t e   ( M o n t h ) < / s t r i n g > < / k e y > < v a l u e > < i n t > 1 7 7 < / i n t > < / v a l u e > < / i t e m > < / C o l u m n W i d t h s > < C o l u m n D i s p l a y I n d e x > < i t e m > < k e y > < s t r i n g > F o l i o < / s t r i n g > < / k e y > < v a l u e > < i n t > 0 < / i n t > < / v a l u e > < / i t e m > < i t e m > < k e y > < s t r i n g > G / L   C o d e < / s t r i n g > < / k e y > < v a l u e > < i n t > 1 < / i n t > < / v a l u e > < / i t e m > < i t e m > < k e y > < s t r i n g > C a t e g o r y < / s t r i n g > < / k e y > < v a l u e > < i n t > 2 < / i n t > < / v a l u e > < / i t e m > < i t e m > < k e y > < s t r i n g > S u b   C a t e g o r y < / s t r i n g > < / k e y > < v a l u e > < i n t > 3 < / i n t > < / v a l u e > < / i t e m > < i t e m > < k e y > < s t r i n g > P a y m e n t   D a t e < / s t r i n g > < / k e y > < v a l u e > < i n t > 4 < / i n t > < / v a l u e > < / i t e m > < i t e m > < k e y > < s t r i n g > I n v o i c e   # < / s t r i n g > < / k e y > < v a l u e > < i n t > 5 < / i n t > < / v a l u e > < / i t e m > < i t e m > < k e y > < s t r i n g > R e q u e s t e d   b y < / s t r i n g > < / k e y > < v a l u e > < i n t > 6 < / i n t > < / v a l u e > < / i t e m > < i t e m > < k e y > < s t r i n g > P a y m e n t   T y p e < / s t r i n g > < / k e y > < v a l u e > < i n t > 7 < / i n t > < / v a l u e > < / i t e m > < i t e m > < k e y > < s t r i n g > C h e c k   A m o u n t < / s t r i n g > < / k e y > < v a l u e > < i n t > 8 < / i n t > < / v a l u e > < / i t e m > < i t e m > < k e y > < s t r i n g > P a y e e < / s t r i n g > < / k e y > < v a l u e > < i n t > 9 < / i n t > < / v a l u e > < / i t e m > < i t e m > < k e y > < s t r i n g > C h e c k   U s e < / s t r i n g > < / k e y > < v a l u e > < i n t > 1 0 < / i n t > < / v a l u e > < / i t e m > < i t e m > < k e y > < s t r i n g > M e t h o d   o f   D i s t r i b u t i o n < / s t r i n g > < / k e y > < v a l u e > < i n t > 1 1 < / i n t > < / v a l u e > < / i t e m > < i t e m > < k e y > < s t r i n g > F i l e   D a t e < / s t r i n g > < / k e y > < v a l u e > < i n t > 1 2 < / i n t > < / v a l u e > < / i t e m > < i t e m > < k e y > < s t r i n g > P a y m e n t   D a t e   ( Q u a r t e r ) < / s t r i n g > < / k e y > < v a l u e > < i n t > 1 4 < / i n t > < / v a l u e > < / i t e m > < i t e m > < k e y > < s t r i n g > P a y m e n t   D a t e   ( Y e a r ) < / s t r i n g > < / k e y > < v a l u e > < i n t > 1 3 < / i n t > < / v a l u e > < / i t e m > < i t e m > < k e y > < s t r i n g > P a y m e n t   D a t e   ( M o n t h   I n d e x ) < / s t r i n g > < / k e y > < v a l u e > < i n t > 1 5 < / i n t > < / v a l u e > < / i t e m > < i t e m > < k e y > < s t r i n g > P a y m e n t   D a t e   ( M o n t h ) 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b f f 6 4 0 b 2 - 8 d d 8 - 4 3 5 2 - 8 9 0 2 - d 2 1 d 7 e c a e 3 c 8 " > < C u s t o m C o n t e n t > < ! [ C D A T A [ < ? x m l   v e r s i o n = " 1 . 0 "   e n c o d i n g = " u t f - 1 6 " ? > < S e t t i n g s > < C a l c u l a t e d F i e l d s > < i t e m > < M e a s u r e N a m e > E x p e n s e s < / M e a s u r e N a m e > < D i s p l a y N a m e > E x p e n s e s 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 2 0 2 4 - 0 6 - 1 0 T 1 9 : 2 2 : 5 0 . 1 0 4 6 2 2 6 + 0 1 : 0 0 < / L a s t P r o c e s s e d T i m e > < / D a t a M o d e l i n g S a n d b o x . S e r i a l i z e d S a n d b o x E r r o r C a c h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E8239674-B81C-436F-96F5-F69AD58D211E}">
  <ds:schemaRefs/>
</ds:datastoreItem>
</file>

<file path=customXml/itemProps10.xml><?xml version="1.0" encoding="utf-8"?>
<ds:datastoreItem xmlns:ds="http://schemas.openxmlformats.org/officeDocument/2006/customXml" ds:itemID="{06F9A469-4DF1-46CA-A312-E2289D055944}">
  <ds:schemaRefs/>
</ds:datastoreItem>
</file>

<file path=customXml/itemProps11.xml><?xml version="1.0" encoding="utf-8"?>
<ds:datastoreItem xmlns:ds="http://schemas.openxmlformats.org/officeDocument/2006/customXml" ds:itemID="{4E539754-522C-4B09-B7F9-E8F1379EABF0}">
  <ds:schemaRefs/>
</ds:datastoreItem>
</file>

<file path=customXml/itemProps12.xml><?xml version="1.0" encoding="utf-8"?>
<ds:datastoreItem xmlns:ds="http://schemas.openxmlformats.org/officeDocument/2006/customXml" ds:itemID="{8EDFE6CE-5CD3-4117-AB4A-DD28AD128504}">
  <ds:schemaRefs>
    <ds:schemaRef ds:uri="http://schemas.microsoft.com/DataMashup"/>
  </ds:schemaRefs>
</ds:datastoreItem>
</file>

<file path=customXml/itemProps13.xml><?xml version="1.0" encoding="utf-8"?>
<ds:datastoreItem xmlns:ds="http://schemas.openxmlformats.org/officeDocument/2006/customXml" ds:itemID="{33E015DD-ECC5-4D38-BDD9-6976DD0470AE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16c05727-aa75-4e4a-9b5f-8a80a1165891"/>
    <ds:schemaRef ds:uri="71af3243-3dd4-4a8d-8c0d-dd76da1f02a5"/>
    <ds:schemaRef ds:uri="http://www.w3.org/XML/1998/namespace"/>
  </ds:schemaRefs>
</ds:datastoreItem>
</file>

<file path=customXml/itemProps14.xml><?xml version="1.0" encoding="utf-8"?>
<ds:datastoreItem xmlns:ds="http://schemas.openxmlformats.org/officeDocument/2006/customXml" ds:itemID="{694563BA-ADE2-438A-A1B5-D760A412E902}"/>
</file>

<file path=customXml/itemProps15.xml><?xml version="1.0" encoding="utf-8"?>
<ds:datastoreItem xmlns:ds="http://schemas.openxmlformats.org/officeDocument/2006/customXml" ds:itemID="{0AB2BF90-1DF1-4B2A-91A9-B58AB7EE2B0C}">
  <ds:schemaRefs/>
</ds:datastoreItem>
</file>

<file path=customXml/itemProps16.xml><?xml version="1.0" encoding="utf-8"?>
<ds:datastoreItem xmlns:ds="http://schemas.openxmlformats.org/officeDocument/2006/customXml" ds:itemID="{44833BAF-D48A-4EFE-9038-1BD30BE28E18}">
  <ds:schemaRefs/>
</ds:datastoreItem>
</file>

<file path=customXml/itemProps17.xml><?xml version="1.0" encoding="utf-8"?>
<ds:datastoreItem xmlns:ds="http://schemas.openxmlformats.org/officeDocument/2006/customXml" ds:itemID="{C825676C-D895-408F-9172-D763C9FB268B}">
  <ds:schemaRefs/>
</ds:datastoreItem>
</file>

<file path=customXml/itemProps18.xml><?xml version="1.0" encoding="utf-8"?>
<ds:datastoreItem xmlns:ds="http://schemas.openxmlformats.org/officeDocument/2006/customXml" ds:itemID="{1B079A41-A4C9-4028-B131-EB85F31E48EA}">
  <ds:schemaRefs/>
</ds:datastoreItem>
</file>

<file path=customXml/itemProps19.xml><?xml version="1.0" encoding="utf-8"?>
<ds:datastoreItem xmlns:ds="http://schemas.openxmlformats.org/officeDocument/2006/customXml" ds:itemID="{8F38F2DA-375C-4A13-9A8D-F09C67CA6ABD}">
  <ds:schemaRefs/>
</ds:datastoreItem>
</file>

<file path=customXml/itemProps2.xml><?xml version="1.0" encoding="utf-8"?>
<ds:datastoreItem xmlns:ds="http://schemas.openxmlformats.org/officeDocument/2006/customXml" ds:itemID="{58B46003-C799-4BE0-9CB0-ABAB8D2041D3}">
  <ds:schemaRefs/>
</ds:datastoreItem>
</file>

<file path=customXml/itemProps20.xml><?xml version="1.0" encoding="utf-8"?>
<ds:datastoreItem xmlns:ds="http://schemas.openxmlformats.org/officeDocument/2006/customXml" ds:itemID="{5838834D-44CA-4B7A-B6B2-4CC9567B5E95}">
  <ds:schemaRefs>
    <ds:schemaRef ds:uri="http://schemas.microsoft.com/sharepoint/v3/contenttype/forms"/>
  </ds:schemaRefs>
</ds:datastoreItem>
</file>

<file path=customXml/itemProps21.xml><?xml version="1.0" encoding="utf-8"?>
<ds:datastoreItem xmlns:ds="http://schemas.openxmlformats.org/officeDocument/2006/customXml" ds:itemID="{ACDC9A4A-F9B2-46CF-B663-23045513C368}">
  <ds:schemaRefs/>
</ds:datastoreItem>
</file>

<file path=customXml/itemProps3.xml><?xml version="1.0" encoding="utf-8"?>
<ds:datastoreItem xmlns:ds="http://schemas.openxmlformats.org/officeDocument/2006/customXml" ds:itemID="{2F7BAB3A-BDA3-4C7C-AD56-DA1DE2009FD2}">
  <ds:schemaRefs/>
</ds:datastoreItem>
</file>

<file path=customXml/itemProps4.xml><?xml version="1.0" encoding="utf-8"?>
<ds:datastoreItem xmlns:ds="http://schemas.openxmlformats.org/officeDocument/2006/customXml" ds:itemID="{12DDEEDF-E209-4A6E-86B4-8C1DA6E6D623}">
  <ds:schemaRefs/>
</ds:datastoreItem>
</file>

<file path=customXml/itemProps5.xml><?xml version="1.0" encoding="utf-8"?>
<ds:datastoreItem xmlns:ds="http://schemas.openxmlformats.org/officeDocument/2006/customXml" ds:itemID="{0249BA10-6F7C-4F84-BF2A-EEEE5F2479DF}">
  <ds:schemaRefs/>
</ds:datastoreItem>
</file>

<file path=customXml/itemProps6.xml><?xml version="1.0" encoding="utf-8"?>
<ds:datastoreItem xmlns:ds="http://schemas.openxmlformats.org/officeDocument/2006/customXml" ds:itemID="{7D63091B-2789-468E-87C9-11CD5FBAAD6E}">
  <ds:schemaRefs/>
</ds:datastoreItem>
</file>

<file path=customXml/itemProps7.xml><?xml version="1.0" encoding="utf-8"?>
<ds:datastoreItem xmlns:ds="http://schemas.openxmlformats.org/officeDocument/2006/customXml" ds:itemID="{CC5A8B5A-3AE9-4D43-8ADA-003D684825F3}">
  <ds:schemaRefs/>
</ds:datastoreItem>
</file>

<file path=customXml/itemProps8.xml><?xml version="1.0" encoding="utf-8"?>
<ds:datastoreItem xmlns:ds="http://schemas.openxmlformats.org/officeDocument/2006/customXml" ds:itemID="{8098C7A6-B56E-4201-9587-4208EED2FB56}">
  <ds:schemaRefs/>
</ds:datastoreItem>
</file>

<file path=customXml/itemProps9.xml><?xml version="1.0" encoding="utf-8"?>
<ds:datastoreItem xmlns:ds="http://schemas.openxmlformats.org/officeDocument/2006/customXml" ds:itemID="{CA6F2FA5-664C-4AAB-A722-D0480484570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TM77956137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Cash Book</vt:lpstr>
      <vt:lpstr>Income</vt:lpstr>
      <vt:lpstr>YTD Budget Summary</vt:lpstr>
      <vt:lpstr>Monthly Expenses Summary</vt:lpstr>
      <vt:lpstr>Bank Reconcilliation - Pro form</vt:lpstr>
      <vt:lpstr>Income!Print_Area</vt:lpstr>
      <vt:lpstr>'Cash Book'!Print_Titles</vt:lpstr>
      <vt:lpstr>Income!Print_Titles</vt:lpstr>
      <vt:lpstr>Title3</vt:lpstr>
      <vt:lpstr>Title4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2018-08-24T05:45:23Z</dcterms:created>
  <dcterms:modified xsi:type="dcterms:W3CDTF">2026-06-16T18:57:52Z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0x010100809F28B3E1612A4CA59CE50B1A1F07ED</vt:lpwstr>
  </property>
</Properties>
</file>